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udhamshuvidyananda/Documents/Enterprise Analytics/Assignment3/"/>
    </mc:Choice>
  </mc:AlternateContent>
  <xr:revisionPtr revIDLastSave="0" documentId="13_ncr:1_{2B230223-52E0-F94C-8337-6A3401704242}" xr6:coauthVersionLast="47" xr6:coauthVersionMax="47" xr10:uidLastSave="{00000000-0000-0000-0000-000000000000}"/>
  <bookViews>
    <workbookView xWindow="920" yWindow="540" windowWidth="27880" windowHeight="16440" xr2:uid="{00000000-000D-0000-FFFF-FFFF00000000}"/>
  </bookViews>
  <sheets>
    <sheet name="6050_Module3Project_Data" sheetId="2" r:id="rId1"/>
    <sheet name="Part 1" sheetId="5" r:id="rId2"/>
    <sheet name="Part 2" sheetId="6" r:id="rId3"/>
    <sheet name="Part 3" sheetId="7" r:id="rId4"/>
  </sheets>
  <externalReferences>
    <externalReference r:id="rId5"/>
  </externalReferences>
  <definedNames>
    <definedName name="_xlchart.v1.0" hidden="1">'Part 3'!$I$2:$I$258</definedName>
    <definedName name="_xlchart.v1.1" hidden="1">'Part 3'!$K$2</definedName>
    <definedName name="_xlchart.v1.2" hidden="1">'Part 3'!$K$2:$K$258</definedName>
    <definedName name="_xlchart.v1.3" hidden="1">'Part 3'!$I$2:$I$258</definedName>
    <definedName name="_xlchart.v1.4" hidden="1">'Part 3'!$K$2</definedName>
    <definedName name="_xlchart.v1.5" hidden="1">'Part 3'!$K$2:$K$258</definedName>
    <definedName name="_xlchart.v1.6" hidden="1">'Part 3'!$I$2:$I$258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1" i="7" l="1"/>
  <c r="CH2" i="7"/>
  <c r="CH12" i="7" s="1"/>
  <c r="BW1" i="7"/>
  <c r="BW3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104" i="7"/>
  <c r="AV105" i="7"/>
  <c r="AV106" i="7"/>
  <c r="AV107" i="7"/>
  <c r="AV108" i="7"/>
  <c r="AV109" i="7"/>
  <c r="AV110" i="7"/>
  <c r="AV111" i="7"/>
  <c r="AV112" i="7"/>
  <c r="AV113" i="7"/>
  <c r="AV114" i="7"/>
  <c r="AV115" i="7"/>
  <c r="AV116" i="7"/>
  <c r="AV117" i="7"/>
  <c r="AV118" i="7"/>
  <c r="AV119" i="7"/>
  <c r="AV120" i="7"/>
  <c r="AV121" i="7"/>
  <c r="AV122" i="7"/>
  <c r="AV123" i="7"/>
  <c r="AV124" i="7"/>
  <c r="AV125" i="7"/>
  <c r="AV126" i="7"/>
  <c r="AV127" i="7"/>
  <c r="AV128" i="7"/>
  <c r="AV129" i="7"/>
  <c r="AV130" i="7"/>
  <c r="AV131" i="7"/>
  <c r="AV132" i="7"/>
  <c r="AV133" i="7"/>
  <c r="AV134" i="7"/>
  <c r="AV135" i="7"/>
  <c r="AV136" i="7"/>
  <c r="AV137" i="7"/>
  <c r="AV138" i="7"/>
  <c r="AV139" i="7"/>
  <c r="AV140" i="7"/>
  <c r="AV141" i="7"/>
  <c r="AV142" i="7"/>
  <c r="AV143" i="7"/>
  <c r="AV144" i="7"/>
  <c r="AV145" i="7"/>
  <c r="AV146" i="7"/>
  <c r="AV147" i="7"/>
  <c r="AV148" i="7"/>
  <c r="AV149" i="7"/>
  <c r="AV150" i="7"/>
  <c r="AV151" i="7"/>
  <c r="AV152" i="7"/>
  <c r="AV153" i="7"/>
  <c r="AV154" i="7"/>
  <c r="AV155" i="7"/>
  <c r="AV156" i="7"/>
  <c r="AV157" i="7"/>
  <c r="AV158" i="7"/>
  <c r="AV159" i="7"/>
  <c r="AV160" i="7"/>
  <c r="AV161" i="7"/>
  <c r="AV162" i="7"/>
  <c r="AV163" i="7"/>
  <c r="AV164" i="7"/>
  <c r="AV165" i="7"/>
  <c r="AV166" i="7"/>
  <c r="AV167" i="7"/>
  <c r="AV168" i="7"/>
  <c r="AV169" i="7"/>
  <c r="AV170" i="7"/>
  <c r="AV171" i="7"/>
  <c r="AV172" i="7"/>
  <c r="AV173" i="7"/>
  <c r="AV174" i="7"/>
  <c r="AV175" i="7"/>
  <c r="AV176" i="7"/>
  <c r="AV177" i="7"/>
  <c r="AV178" i="7"/>
  <c r="AV179" i="7"/>
  <c r="AV180" i="7"/>
  <c r="AV181" i="7"/>
  <c r="AV182" i="7"/>
  <c r="AV183" i="7"/>
  <c r="AV184" i="7"/>
  <c r="AV185" i="7"/>
  <c r="AV186" i="7"/>
  <c r="AV187" i="7"/>
  <c r="AV188" i="7"/>
  <c r="AV189" i="7"/>
  <c r="AV190" i="7"/>
  <c r="AV191" i="7"/>
  <c r="AV192" i="7"/>
  <c r="AV193" i="7"/>
  <c r="AV194" i="7"/>
  <c r="AV195" i="7"/>
  <c r="AV196" i="7"/>
  <c r="AV197" i="7"/>
  <c r="AV198" i="7"/>
  <c r="AV199" i="7"/>
  <c r="AV200" i="7"/>
  <c r="AV201" i="7"/>
  <c r="AV202" i="7"/>
  <c r="AV203" i="7"/>
  <c r="AV204" i="7"/>
  <c r="AV205" i="7"/>
  <c r="AV206" i="7"/>
  <c r="AV207" i="7"/>
  <c r="AV208" i="7"/>
  <c r="AV209" i="7"/>
  <c r="AV210" i="7"/>
  <c r="AV211" i="7"/>
  <c r="AV212" i="7"/>
  <c r="AV213" i="7"/>
  <c r="AV214" i="7"/>
  <c r="AV215" i="7"/>
  <c r="AV216" i="7"/>
  <c r="AV217" i="7"/>
  <c r="AV218" i="7"/>
  <c r="AV219" i="7"/>
  <c r="AV220" i="7"/>
  <c r="AV221" i="7"/>
  <c r="AV222" i="7"/>
  <c r="AV223" i="7"/>
  <c r="AV224" i="7"/>
  <c r="AV225" i="7"/>
  <c r="AV226" i="7"/>
  <c r="AV227" i="7"/>
  <c r="AV228" i="7"/>
  <c r="AV229" i="7"/>
  <c r="AV230" i="7"/>
  <c r="AV231" i="7"/>
  <c r="AV232" i="7"/>
  <c r="AV233" i="7"/>
  <c r="AV234" i="7"/>
  <c r="AV235" i="7"/>
  <c r="AV236" i="7"/>
  <c r="AV237" i="7"/>
  <c r="AV238" i="7"/>
  <c r="AV239" i="7"/>
  <c r="AV240" i="7"/>
  <c r="AV241" i="7"/>
  <c r="AV242" i="7"/>
  <c r="AV243" i="7"/>
  <c r="AV244" i="7"/>
  <c r="AV245" i="7"/>
  <c r="AV246" i="7"/>
  <c r="AV247" i="7"/>
  <c r="AV248" i="7"/>
  <c r="AV249" i="7"/>
  <c r="AV250" i="7"/>
  <c r="AV251" i="7"/>
  <c r="AV252" i="7"/>
  <c r="AV253" i="7"/>
  <c r="AV254" i="7"/>
  <c r="AV255" i="7"/>
  <c r="AV256" i="7"/>
  <c r="AV257" i="7"/>
  <c r="AV258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74" i="7"/>
  <c r="AU75" i="7"/>
  <c r="AU76" i="7"/>
  <c r="AU77" i="7"/>
  <c r="AU78" i="7"/>
  <c r="AU79" i="7"/>
  <c r="AU80" i="7"/>
  <c r="AU81" i="7"/>
  <c r="AU82" i="7"/>
  <c r="AU83" i="7"/>
  <c r="AU84" i="7"/>
  <c r="AU85" i="7"/>
  <c r="AU86" i="7"/>
  <c r="AU87" i="7"/>
  <c r="AU88" i="7"/>
  <c r="AU89" i="7"/>
  <c r="AU90" i="7"/>
  <c r="AU91" i="7"/>
  <c r="AU92" i="7"/>
  <c r="AU93" i="7"/>
  <c r="AU94" i="7"/>
  <c r="AU95" i="7"/>
  <c r="AU96" i="7"/>
  <c r="AU97" i="7"/>
  <c r="AU98" i="7"/>
  <c r="AU99" i="7"/>
  <c r="AU100" i="7"/>
  <c r="AU101" i="7"/>
  <c r="AU102" i="7"/>
  <c r="AU103" i="7"/>
  <c r="AU104" i="7"/>
  <c r="AU105" i="7"/>
  <c r="AU106" i="7"/>
  <c r="AU107" i="7"/>
  <c r="AU108" i="7"/>
  <c r="AU109" i="7"/>
  <c r="AU110" i="7"/>
  <c r="AU111" i="7"/>
  <c r="AU112" i="7"/>
  <c r="AU113" i="7"/>
  <c r="AU114" i="7"/>
  <c r="AU115" i="7"/>
  <c r="AU116" i="7"/>
  <c r="AU117" i="7"/>
  <c r="AU118" i="7"/>
  <c r="AU119" i="7"/>
  <c r="AU120" i="7"/>
  <c r="AU121" i="7"/>
  <c r="AU122" i="7"/>
  <c r="AU123" i="7"/>
  <c r="AU124" i="7"/>
  <c r="AU125" i="7"/>
  <c r="AU126" i="7"/>
  <c r="AU127" i="7"/>
  <c r="AU128" i="7"/>
  <c r="AU129" i="7"/>
  <c r="AU130" i="7"/>
  <c r="AU131" i="7"/>
  <c r="AU132" i="7"/>
  <c r="AU133" i="7"/>
  <c r="AU134" i="7"/>
  <c r="AU135" i="7"/>
  <c r="AU136" i="7"/>
  <c r="AU137" i="7"/>
  <c r="AU138" i="7"/>
  <c r="AU139" i="7"/>
  <c r="AU140" i="7"/>
  <c r="AU141" i="7"/>
  <c r="AU142" i="7"/>
  <c r="AU143" i="7"/>
  <c r="AU144" i="7"/>
  <c r="AU145" i="7"/>
  <c r="AU146" i="7"/>
  <c r="AU147" i="7"/>
  <c r="AU148" i="7"/>
  <c r="AU149" i="7"/>
  <c r="AU150" i="7"/>
  <c r="AU151" i="7"/>
  <c r="AU152" i="7"/>
  <c r="AU153" i="7"/>
  <c r="AU154" i="7"/>
  <c r="AU155" i="7"/>
  <c r="AU156" i="7"/>
  <c r="AU157" i="7"/>
  <c r="AU158" i="7"/>
  <c r="AU159" i="7"/>
  <c r="AU160" i="7"/>
  <c r="AU161" i="7"/>
  <c r="AU162" i="7"/>
  <c r="AU163" i="7"/>
  <c r="AU164" i="7"/>
  <c r="AU165" i="7"/>
  <c r="AU166" i="7"/>
  <c r="AU167" i="7"/>
  <c r="AU168" i="7"/>
  <c r="AU169" i="7"/>
  <c r="AU170" i="7"/>
  <c r="AU171" i="7"/>
  <c r="AU172" i="7"/>
  <c r="AU173" i="7"/>
  <c r="AU174" i="7"/>
  <c r="AU175" i="7"/>
  <c r="AU176" i="7"/>
  <c r="AU177" i="7"/>
  <c r="AU178" i="7"/>
  <c r="AU179" i="7"/>
  <c r="AU180" i="7"/>
  <c r="AU181" i="7"/>
  <c r="AU182" i="7"/>
  <c r="AU183" i="7"/>
  <c r="AU184" i="7"/>
  <c r="AU185" i="7"/>
  <c r="AU186" i="7"/>
  <c r="AU187" i="7"/>
  <c r="AU188" i="7"/>
  <c r="AU189" i="7"/>
  <c r="AU190" i="7"/>
  <c r="AU191" i="7"/>
  <c r="AU192" i="7"/>
  <c r="AU193" i="7"/>
  <c r="AU194" i="7"/>
  <c r="AU195" i="7"/>
  <c r="AU196" i="7"/>
  <c r="AU197" i="7"/>
  <c r="AU198" i="7"/>
  <c r="AU199" i="7"/>
  <c r="AU200" i="7"/>
  <c r="AU201" i="7"/>
  <c r="AU202" i="7"/>
  <c r="AU203" i="7"/>
  <c r="AU204" i="7"/>
  <c r="AU205" i="7"/>
  <c r="AU206" i="7"/>
  <c r="AU207" i="7"/>
  <c r="AU208" i="7"/>
  <c r="AU209" i="7"/>
  <c r="AU210" i="7"/>
  <c r="AU211" i="7"/>
  <c r="AU212" i="7"/>
  <c r="AU213" i="7"/>
  <c r="AU214" i="7"/>
  <c r="AU215" i="7"/>
  <c r="AU216" i="7"/>
  <c r="AU217" i="7"/>
  <c r="AU218" i="7"/>
  <c r="AU219" i="7"/>
  <c r="AU220" i="7"/>
  <c r="AU221" i="7"/>
  <c r="AU222" i="7"/>
  <c r="AU223" i="7"/>
  <c r="AU224" i="7"/>
  <c r="AU225" i="7"/>
  <c r="AU226" i="7"/>
  <c r="AU227" i="7"/>
  <c r="AU228" i="7"/>
  <c r="AU229" i="7"/>
  <c r="AU230" i="7"/>
  <c r="AU231" i="7"/>
  <c r="AU232" i="7"/>
  <c r="AU233" i="7"/>
  <c r="AU234" i="7"/>
  <c r="AU235" i="7"/>
  <c r="AU236" i="7"/>
  <c r="AU237" i="7"/>
  <c r="AU238" i="7"/>
  <c r="AU239" i="7"/>
  <c r="AU240" i="7"/>
  <c r="AU241" i="7"/>
  <c r="AU242" i="7"/>
  <c r="AU243" i="7"/>
  <c r="AU244" i="7"/>
  <c r="AU245" i="7"/>
  <c r="AU246" i="7"/>
  <c r="AU247" i="7"/>
  <c r="AU248" i="7"/>
  <c r="AU249" i="7"/>
  <c r="AU250" i="7"/>
  <c r="AU251" i="7"/>
  <c r="AU252" i="7"/>
  <c r="AU253" i="7"/>
  <c r="AU254" i="7"/>
  <c r="AU255" i="7"/>
  <c r="AU256" i="7"/>
  <c r="AU257" i="7"/>
  <c r="AU258" i="7"/>
  <c r="J5" i="7"/>
  <c r="P3" i="7"/>
  <c r="P4" i="7"/>
  <c r="P5" i="7"/>
  <c r="P259" i="7" s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" i="7"/>
  <c r="L259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" i="7"/>
  <c r="CN22" i="7"/>
  <c r="CH7" i="7"/>
  <c r="CC21" i="7"/>
  <c r="BW8" i="7"/>
  <c r="CH8" i="7" l="1"/>
  <c r="CH3" i="7"/>
  <c r="CH4" i="7" s="1"/>
  <c r="BW2" i="7"/>
  <c r="BW11" i="7" s="1"/>
  <c r="BW7" i="7"/>
  <c r="BW4" i="7"/>
  <c r="BH223" i="7"/>
  <c r="BI223" i="7" s="1"/>
  <c r="BH235" i="7"/>
  <c r="BI235" i="7" s="1"/>
  <c r="BH234" i="7"/>
  <c r="BI234" i="7" s="1"/>
  <c r="BH220" i="7"/>
  <c r="BI220" i="7" s="1"/>
  <c r="BH245" i="7"/>
  <c r="BI245" i="7" s="1"/>
  <c r="BH222" i="7"/>
  <c r="BI222" i="7" s="1"/>
  <c r="BH226" i="7"/>
  <c r="BI226" i="7" s="1"/>
  <c r="BH195" i="7"/>
  <c r="BI195" i="7" s="1"/>
  <c r="BH180" i="7"/>
  <c r="BI180" i="7" s="1"/>
  <c r="BH189" i="7"/>
  <c r="BI189" i="7" s="1"/>
  <c r="BH181" i="7"/>
  <c r="BI181" i="7" s="1"/>
  <c r="BH208" i="7"/>
  <c r="BI208" i="7" s="1"/>
  <c r="BH217" i="7"/>
  <c r="BI217" i="7" s="1"/>
  <c r="BH209" i="7"/>
  <c r="BI209" i="7" s="1"/>
  <c r="BH167" i="7"/>
  <c r="BI167" i="7" s="1"/>
  <c r="BH154" i="7"/>
  <c r="BI154" i="7" s="1"/>
  <c r="BH157" i="7"/>
  <c r="BI157" i="7" s="1"/>
  <c r="BH163" i="7"/>
  <c r="BI163" i="7" s="1"/>
  <c r="BH171" i="7"/>
  <c r="BI171" i="7" s="1"/>
  <c r="BH168" i="7"/>
  <c r="BI168" i="7" s="1"/>
  <c r="BH165" i="7"/>
  <c r="BI165" i="7" s="1"/>
  <c r="BH178" i="7"/>
  <c r="BI178" i="7" s="1"/>
  <c r="BH201" i="7"/>
  <c r="BI201" i="7" s="1"/>
  <c r="BH193" i="7"/>
  <c r="BI193" i="7" s="1"/>
  <c r="BH183" i="7"/>
  <c r="BI183" i="7" s="1"/>
  <c r="BH190" i="7"/>
  <c r="BI190" i="7" s="1"/>
  <c r="BH169" i="7"/>
  <c r="BI169" i="7" s="1"/>
  <c r="BH187" i="7"/>
  <c r="BI187" i="7" s="1"/>
  <c r="BH184" i="7"/>
  <c r="BI184" i="7" s="1"/>
  <c r="BH185" i="7"/>
  <c r="BI185" i="7" s="1"/>
  <c r="BH182" i="7"/>
  <c r="BI182" i="7" s="1"/>
  <c r="BH192" i="7"/>
  <c r="BI192" i="7" s="1"/>
  <c r="BH188" i="7"/>
  <c r="BI188" i="7" s="1"/>
  <c r="BH186" i="7"/>
  <c r="BI186" i="7" s="1"/>
  <c r="BH197" i="7"/>
  <c r="BI197" i="7" s="1"/>
  <c r="BH236" i="7"/>
  <c r="BI236" i="7" s="1"/>
  <c r="BH214" i="7"/>
  <c r="BI214" i="7" s="1"/>
  <c r="BH203" i="7"/>
  <c r="BI203" i="7" s="1"/>
  <c r="BH205" i="7"/>
  <c r="BI205" i="7" s="1"/>
  <c r="BH206" i="7"/>
  <c r="BI206" i="7" s="1"/>
  <c r="BH216" i="7"/>
  <c r="BI216" i="7" s="1"/>
  <c r="BH213" i="7"/>
  <c r="BI213" i="7" s="1"/>
  <c r="BH244" i="7"/>
  <c r="BI244" i="7" s="1"/>
  <c r="BH233" i="7"/>
  <c r="BI233" i="7" s="1"/>
  <c r="BH238" i="7"/>
  <c r="BI238" i="7" s="1"/>
  <c r="BH247" i="7"/>
  <c r="BI247" i="7" s="1"/>
  <c r="BH249" i="7"/>
  <c r="BI249" i="7" s="1"/>
  <c r="BH239" i="7"/>
  <c r="BI239" i="7" s="1"/>
  <c r="BH229" i="7"/>
  <c r="BI229" i="7" s="1"/>
  <c r="BH224" i="7"/>
  <c r="BI224" i="7" s="1"/>
  <c r="BH202" i="7"/>
  <c r="BI202" i="7" s="1"/>
  <c r="BH162" i="7"/>
  <c r="BI162" i="7" s="1"/>
  <c r="BH176" i="7"/>
  <c r="BI176" i="7" s="1"/>
  <c r="BH179" i="7"/>
  <c r="BI179" i="7" s="1"/>
  <c r="BH211" i="7"/>
  <c r="BI211" i="7" s="1"/>
  <c r="BH160" i="7"/>
  <c r="BI160" i="7" s="1"/>
  <c r="BH150" i="7"/>
  <c r="BI150" i="7" s="1"/>
  <c r="BH172" i="7"/>
  <c r="BI172" i="7" s="1"/>
  <c r="BH199" i="7"/>
  <c r="BI199" i="7" s="1"/>
  <c r="BH191" i="7"/>
  <c r="BI191" i="7" s="1"/>
  <c r="BH174" i="7"/>
  <c r="BI174" i="7" s="1"/>
  <c r="BH200" i="7"/>
  <c r="BI200" i="7" s="1"/>
  <c r="BH221" i="7"/>
  <c r="BI221" i="7" s="1"/>
  <c r="BH246" i="7"/>
  <c r="BI246" i="7" s="1"/>
  <c r="BH232" i="7"/>
  <c r="BI232" i="7" s="1"/>
  <c r="BH242" i="7"/>
  <c r="BI242" i="7" s="1"/>
  <c r="BH225" i="7"/>
  <c r="BI225" i="7" s="1"/>
  <c r="BH243" i="7"/>
  <c r="BI243" i="7" s="1"/>
  <c r="BH240" i="7"/>
  <c r="BI240" i="7" s="1"/>
  <c r="BH230" i="7"/>
  <c r="BI230" i="7" s="1"/>
  <c r="BH177" i="7"/>
  <c r="BI177" i="7" s="1"/>
  <c r="BH133" i="7"/>
  <c r="BI133" i="7" s="1"/>
  <c r="BH131" i="7"/>
  <c r="BI131" i="7" s="1"/>
  <c r="BH105" i="7"/>
  <c r="BI105" i="7" s="1"/>
  <c r="BH115" i="7"/>
  <c r="BI115" i="7" s="1"/>
  <c r="BH125" i="7"/>
  <c r="BI125" i="7" s="1"/>
  <c r="BH113" i="7"/>
  <c r="BI113" i="7" s="1"/>
  <c r="BH155" i="7"/>
  <c r="BI155" i="7" s="1"/>
  <c r="BH127" i="7"/>
  <c r="BI127" i="7" s="1"/>
  <c r="BH124" i="7"/>
  <c r="BI124" i="7" s="1"/>
  <c r="BH87" i="7"/>
  <c r="BI87" i="7" s="1"/>
  <c r="BH111" i="7"/>
  <c r="BI111" i="7" s="1"/>
  <c r="BH90" i="7"/>
  <c r="BI90" i="7" s="1"/>
  <c r="BH27" i="7"/>
  <c r="BI27" i="7" s="1"/>
  <c r="BH75" i="7"/>
  <c r="BI75" i="7" s="1"/>
  <c r="BH31" i="7"/>
  <c r="BI31" i="7" s="1"/>
  <c r="BH15" i="7"/>
  <c r="BI15" i="7" s="1"/>
  <c r="BH6" i="7"/>
  <c r="BI6" i="7" s="1"/>
  <c r="BH4" i="7"/>
  <c r="BI4" i="7" s="1"/>
  <c r="BH3" i="7"/>
  <c r="BI3" i="7" s="1"/>
  <c r="BH2" i="7"/>
  <c r="BI2" i="7" s="1"/>
  <c r="BH5" i="7"/>
  <c r="BI5" i="7" s="1"/>
  <c r="BH12" i="7"/>
  <c r="BI12" i="7" s="1"/>
  <c r="BH37" i="7"/>
  <c r="BI37" i="7" s="1"/>
  <c r="BH14" i="7"/>
  <c r="BI14" i="7" s="1"/>
  <c r="BH16" i="7"/>
  <c r="BI16" i="7" s="1"/>
  <c r="BH24" i="7"/>
  <c r="BI24" i="7" s="1"/>
  <c r="BH13" i="7"/>
  <c r="BI13" i="7" s="1"/>
  <c r="BH19" i="7"/>
  <c r="BI19" i="7" s="1"/>
  <c r="BH9" i="7"/>
  <c r="BI9" i="7" s="1"/>
  <c r="BH25" i="7"/>
  <c r="BI25" i="7" s="1"/>
  <c r="BH32" i="7"/>
  <c r="BI32" i="7" s="1"/>
  <c r="BH44" i="7"/>
  <c r="BI44" i="7" s="1"/>
  <c r="BH53" i="7"/>
  <c r="BI53" i="7" s="1"/>
  <c r="BH41" i="7"/>
  <c r="BI41" i="7" s="1"/>
  <c r="BH49" i="7"/>
  <c r="BI49" i="7" s="1"/>
  <c r="BH29" i="7"/>
  <c r="BI29" i="7" s="1"/>
  <c r="BH18" i="7"/>
  <c r="BI18" i="7" s="1"/>
  <c r="BH42" i="7"/>
  <c r="BI42" i="7" s="1"/>
  <c r="BH35" i="7"/>
  <c r="BI35" i="7" s="1"/>
  <c r="BH17" i="7"/>
  <c r="BI17" i="7" s="1"/>
  <c r="BH21" i="7"/>
  <c r="BI21" i="7" s="1"/>
  <c r="BH28" i="7"/>
  <c r="BI28" i="7" s="1"/>
  <c r="BH34" i="7"/>
  <c r="BI34" i="7" s="1"/>
  <c r="BH47" i="7"/>
  <c r="BI47" i="7" s="1"/>
  <c r="BH51" i="7"/>
  <c r="BI51" i="7" s="1"/>
  <c r="BH62" i="7"/>
  <c r="BI62" i="7" s="1"/>
  <c r="BH50" i="7"/>
  <c r="BI50" i="7" s="1"/>
  <c r="BH40" i="7"/>
  <c r="BI40" i="7" s="1"/>
  <c r="BH33" i="7"/>
  <c r="BI33" i="7" s="1"/>
  <c r="BH30" i="7"/>
  <c r="BI30" i="7" s="1"/>
  <c r="BH23" i="7"/>
  <c r="BI23" i="7" s="1"/>
  <c r="BH20" i="7"/>
  <c r="BI20" i="7" s="1"/>
  <c r="BH36" i="7"/>
  <c r="BI36" i="7" s="1"/>
  <c r="BH26" i="7"/>
  <c r="BI26" i="7" s="1"/>
  <c r="BH10" i="7"/>
  <c r="BI10" i="7" s="1"/>
  <c r="BH7" i="7"/>
  <c r="BI7" i="7" s="1"/>
  <c r="BH11" i="7"/>
  <c r="BI11" i="7" s="1"/>
  <c r="BH8" i="7"/>
  <c r="BI8" i="7" s="1"/>
  <c r="BH38" i="7"/>
  <c r="BI38" i="7" s="1"/>
  <c r="BH22" i="7"/>
  <c r="BI22" i="7" s="1"/>
  <c r="BH39" i="7"/>
  <c r="BI39" i="7" s="1"/>
  <c r="BH43" i="7"/>
  <c r="BI43" i="7" s="1"/>
  <c r="BH48" i="7"/>
  <c r="BI48" i="7" s="1"/>
  <c r="BH63" i="7"/>
  <c r="BI63" i="7" s="1"/>
  <c r="BH81" i="7"/>
  <c r="BI81" i="7" s="1"/>
  <c r="BH74" i="7"/>
  <c r="BI74" i="7" s="1"/>
  <c r="BH69" i="7"/>
  <c r="BI69" i="7" s="1"/>
  <c r="BH71" i="7"/>
  <c r="BI71" i="7" s="1"/>
  <c r="BH77" i="7"/>
  <c r="BI77" i="7" s="1"/>
  <c r="BH94" i="7"/>
  <c r="BI94" i="7" s="1"/>
  <c r="BH104" i="7"/>
  <c r="BI104" i="7" s="1"/>
  <c r="BH122" i="7"/>
  <c r="BI122" i="7" s="1"/>
  <c r="BH126" i="7"/>
  <c r="BI126" i="7" s="1"/>
  <c r="BH107" i="7"/>
  <c r="BI107" i="7" s="1"/>
  <c r="BH98" i="7"/>
  <c r="BI98" i="7" s="1"/>
  <c r="BH57" i="7"/>
  <c r="BI57" i="7" s="1"/>
  <c r="BH60" i="7"/>
  <c r="BI60" i="7" s="1"/>
  <c r="BH72" i="7"/>
  <c r="BI72" i="7" s="1"/>
  <c r="BH83" i="7"/>
  <c r="BI83" i="7" s="1"/>
  <c r="BH80" i="7"/>
  <c r="BI80" i="7" s="1"/>
  <c r="BH78" i="7"/>
  <c r="BI78" i="7" s="1"/>
  <c r="BH68" i="7"/>
  <c r="BI68" i="7" s="1"/>
  <c r="BH65" i="7"/>
  <c r="BI65" i="7" s="1"/>
  <c r="BH64" i="7"/>
  <c r="BI64" i="7" s="1"/>
  <c r="BH46" i="7"/>
  <c r="BI46" i="7" s="1"/>
  <c r="BH54" i="7"/>
  <c r="BI54" i="7" s="1"/>
  <c r="BH45" i="7"/>
  <c r="BI45" i="7" s="1"/>
  <c r="BH56" i="7"/>
  <c r="BI56" i="7" s="1"/>
  <c r="BH61" i="7"/>
  <c r="BI61" i="7" s="1"/>
  <c r="BH59" i="7"/>
  <c r="BI59" i="7" s="1"/>
  <c r="BH67" i="7"/>
  <c r="BI67" i="7" s="1"/>
  <c r="BH73" i="7"/>
  <c r="BI73" i="7" s="1"/>
  <c r="BH66" i="7"/>
  <c r="BI66" i="7" s="1"/>
  <c r="BH70" i="7"/>
  <c r="BI70" i="7" s="1"/>
  <c r="BH52" i="7"/>
  <c r="BI52" i="7" s="1"/>
  <c r="BH55" i="7"/>
  <c r="BI55" i="7" s="1"/>
  <c r="BH58" i="7"/>
  <c r="BI58" i="7" s="1"/>
  <c r="BH79" i="7"/>
  <c r="BI79" i="7" s="1"/>
  <c r="BH91" i="7"/>
  <c r="BI91" i="7" s="1"/>
  <c r="BH95" i="7"/>
  <c r="BI95" i="7" s="1"/>
  <c r="BH102" i="7"/>
  <c r="BI102" i="7" s="1"/>
  <c r="BH96" i="7"/>
  <c r="BI96" i="7" s="1"/>
  <c r="BH101" i="7"/>
  <c r="BI101" i="7" s="1"/>
  <c r="BH99" i="7"/>
  <c r="BI99" i="7" s="1"/>
  <c r="BH97" i="7"/>
  <c r="BI97" i="7" s="1"/>
  <c r="BH86" i="7"/>
  <c r="BI86" i="7" s="1"/>
  <c r="BH88" i="7"/>
  <c r="BI88" i="7" s="1"/>
  <c r="BH92" i="7"/>
  <c r="BI92" i="7" s="1"/>
  <c r="BH100" i="7"/>
  <c r="BI100" i="7" s="1"/>
  <c r="BH84" i="7"/>
  <c r="BI84" i="7" s="1"/>
  <c r="BH85" i="7"/>
  <c r="BI85" i="7" s="1"/>
  <c r="BH82" i="7"/>
  <c r="BI82" i="7" s="1"/>
  <c r="BH76" i="7"/>
  <c r="BI76" i="7" s="1"/>
  <c r="BH89" i="7"/>
  <c r="BI89" i="7" s="1"/>
  <c r="BH93" i="7"/>
  <c r="BI93" i="7" s="1"/>
  <c r="BH103" i="7"/>
  <c r="BI103" i="7" s="1"/>
  <c r="BH112" i="7"/>
  <c r="BI112" i="7" s="1"/>
  <c r="BH120" i="7"/>
  <c r="BI120" i="7" s="1"/>
  <c r="BH119" i="7"/>
  <c r="BI119" i="7" s="1"/>
  <c r="BH116" i="7"/>
  <c r="BI116" i="7" s="1"/>
  <c r="BH123" i="7"/>
  <c r="BI123" i="7" s="1"/>
  <c r="BH114" i="7"/>
  <c r="BI114" i="7" s="1"/>
  <c r="BH109" i="7"/>
  <c r="BI109" i="7" s="1"/>
  <c r="BH108" i="7"/>
  <c r="BI108" i="7" s="1"/>
  <c r="BH106" i="7"/>
  <c r="BI106" i="7" s="1"/>
  <c r="BH110" i="7"/>
  <c r="BI110" i="7" s="1"/>
  <c r="BH121" i="7"/>
  <c r="BI121" i="7" s="1"/>
  <c r="BH137" i="7"/>
  <c r="BI137" i="7" s="1"/>
  <c r="BH142" i="7"/>
  <c r="BI142" i="7" s="1"/>
  <c r="BH147" i="7"/>
  <c r="BI147" i="7" s="1"/>
  <c r="BH158" i="7"/>
  <c r="BI158" i="7" s="1"/>
  <c r="BH144" i="7"/>
  <c r="BI144" i="7" s="1"/>
  <c r="BH156" i="7"/>
  <c r="BI156" i="7" s="1"/>
  <c r="BH204" i="7"/>
  <c r="BI204" i="7" s="1"/>
  <c r="BH148" i="7"/>
  <c r="BI148" i="7" s="1"/>
  <c r="BH151" i="7"/>
  <c r="BI151" i="7" s="1"/>
  <c r="BH135" i="7"/>
  <c r="BI135" i="7" s="1"/>
  <c r="BH145" i="7"/>
  <c r="BI145" i="7" s="1"/>
  <c r="BH136" i="7"/>
  <c r="BI136" i="7" s="1"/>
  <c r="BH149" i="7"/>
  <c r="BI149" i="7" s="1"/>
  <c r="BH161" i="7"/>
  <c r="BI161" i="7" s="1"/>
  <c r="BH159" i="7"/>
  <c r="BI159" i="7" s="1"/>
  <c r="BH170" i="7"/>
  <c r="BI170" i="7" s="1"/>
  <c r="BH173" i="7"/>
  <c r="BI173" i="7" s="1"/>
  <c r="BH164" i="7"/>
  <c r="BI164" i="7" s="1"/>
  <c r="BH128" i="7"/>
  <c r="BI128" i="7" s="1"/>
  <c r="BH132" i="7"/>
  <c r="BI132" i="7" s="1"/>
  <c r="BH118" i="7"/>
  <c r="BI118" i="7" s="1"/>
  <c r="BH117" i="7"/>
  <c r="BI117" i="7" s="1"/>
  <c r="BH130" i="7"/>
  <c r="BI130" i="7" s="1"/>
  <c r="BH140" i="7"/>
  <c r="BI140" i="7" s="1"/>
  <c r="BH138" i="7"/>
  <c r="BI138" i="7" s="1"/>
  <c r="BH139" i="7"/>
  <c r="BI139" i="7" s="1"/>
  <c r="BH134" i="7"/>
  <c r="BI134" i="7" s="1"/>
  <c r="BH146" i="7"/>
  <c r="BI146" i="7" s="1"/>
  <c r="BH166" i="7"/>
  <c r="BI166" i="7" s="1"/>
  <c r="BH152" i="7"/>
  <c r="BI152" i="7" s="1"/>
  <c r="BH194" i="7"/>
  <c r="BI194" i="7" s="1"/>
  <c r="BH218" i="7"/>
  <c r="BI218" i="7" s="1"/>
  <c r="BH227" i="7"/>
  <c r="BI227" i="7" s="1"/>
  <c r="BH237" i="7"/>
  <c r="BI237" i="7" s="1"/>
  <c r="BH196" i="7"/>
  <c r="BI196" i="7" s="1"/>
  <c r="BH215" i="7"/>
  <c r="BI215" i="7" s="1"/>
  <c r="BH207" i="7"/>
  <c r="BI207" i="7" s="1"/>
  <c r="BH231" i="7"/>
  <c r="BI231" i="7" s="1"/>
  <c r="BH198" i="7"/>
  <c r="BI198" i="7" s="1"/>
  <c r="BH212" i="7"/>
  <c r="BI212" i="7" s="1"/>
  <c r="BH210" i="7"/>
  <c r="BI210" i="7" s="1"/>
  <c r="BH248" i="7"/>
  <c r="BI248" i="7" s="1"/>
  <c r="BH241" i="7"/>
  <c r="BI241" i="7" s="1"/>
  <c r="BH175" i="7"/>
  <c r="BI175" i="7" s="1"/>
  <c r="BH153" i="7"/>
  <c r="BI153" i="7" s="1"/>
  <c r="BH129" i="7"/>
  <c r="BI129" i="7" s="1"/>
  <c r="BH141" i="7"/>
  <c r="BI141" i="7" s="1"/>
  <c r="BH143" i="7"/>
  <c r="BI143" i="7" s="1"/>
  <c r="BH219" i="7"/>
  <c r="BI219" i="7" s="1"/>
  <c r="BH251" i="7"/>
  <c r="BI251" i="7" s="1"/>
  <c r="BH250" i="7"/>
  <c r="BI250" i="7" s="1"/>
  <c r="BH252" i="7"/>
  <c r="BI252" i="7" s="1"/>
  <c r="BH253" i="7"/>
  <c r="BI253" i="7" s="1"/>
  <c r="BH254" i="7"/>
  <c r="BI254" i="7" s="1"/>
  <c r="BH258" i="7"/>
  <c r="BI258" i="7" s="1"/>
  <c r="BH256" i="7"/>
  <c r="BI256" i="7" s="1"/>
  <c r="BH255" i="7"/>
  <c r="BI255" i="7" s="1"/>
  <c r="BH257" i="7"/>
  <c r="BI257" i="7" s="1"/>
  <c r="BH228" i="7"/>
  <c r="BI228" i="7" s="1"/>
  <c r="BF223" i="7"/>
  <c r="BF235" i="7"/>
  <c r="BF234" i="7"/>
  <c r="BF220" i="7"/>
  <c r="BF245" i="7"/>
  <c r="BF222" i="7"/>
  <c r="BF226" i="7"/>
  <c r="BF195" i="7"/>
  <c r="BF180" i="7"/>
  <c r="BF189" i="7"/>
  <c r="BF181" i="7"/>
  <c r="BF208" i="7"/>
  <c r="BF217" i="7"/>
  <c r="BF209" i="7"/>
  <c r="BF167" i="7"/>
  <c r="BF154" i="7"/>
  <c r="BF157" i="7"/>
  <c r="BF163" i="7"/>
  <c r="BF171" i="7"/>
  <c r="BF168" i="7"/>
  <c r="BF165" i="7"/>
  <c r="BF178" i="7"/>
  <c r="BF201" i="7"/>
  <c r="BF193" i="7"/>
  <c r="BF183" i="7"/>
  <c r="BF190" i="7"/>
  <c r="BF169" i="7"/>
  <c r="BF187" i="7"/>
  <c r="BF184" i="7"/>
  <c r="BF185" i="7"/>
  <c r="BF182" i="7"/>
  <c r="BF192" i="7"/>
  <c r="BF188" i="7"/>
  <c r="BF186" i="7"/>
  <c r="BF197" i="7"/>
  <c r="BF236" i="7"/>
  <c r="BF214" i="7"/>
  <c r="BF203" i="7"/>
  <c r="BF205" i="7"/>
  <c r="BF206" i="7"/>
  <c r="BF216" i="7"/>
  <c r="BF213" i="7"/>
  <c r="BF244" i="7"/>
  <c r="BF233" i="7"/>
  <c r="BF238" i="7"/>
  <c r="BF247" i="7"/>
  <c r="BF249" i="7"/>
  <c r="BF239" i="7"/>
  <c r="BF229" i="7"/>
  <c r="BF224" i="7"/>
  <c r="BF202" i="7"/>
  <c r="BF162" i="7"/>
  <c r="BF176" i="7"/>
  <c r="BF179" i="7"/>
  <c r="BF211" i="7"/>
  <c r="BF160" i="7"/>
  <c r="BF150" i="7"/>
  <c r="BF172" i="7"/>
  <c r="BF199" i="7"/>
  <c r="BF191" i="7"/>
  <c r="BF174" i="7"/>
  <c r="BF200" i="7"/>
  <c r="BF221" i="7"/>
  <c r="BF246" i="7"/>
  <c r="BF232" i="7"/>
  <c r="BF242" i="7"/>
  <c r="BF225" i="7"/>
  <c r="BF243" i="7"/>
  <c r="BF240" i="7"/>
  <c r="BF230" i="7"/>
  <c r="BF177" i="7"/>
  <c r="BF133" i="7"/>
  <c r="BF131" i="7"/>
  <c r="BF105" i="7"/>
  <c r="BF115" i="7"/>
  <c r="BF125" i="7"/>
  <c r="BF113" i="7"/>
  <c r="BF155" i="7"/>
  <c r="BF127" i="7"/>
  <c r="BF124" i="7"/>
  <c r="BF87" i="7"/>
  <c r="BF111" i="7"/>
  <c r="BF90" i="7"/>
  <c r="BF27" i="7"/>
  <c r="BF75" i="7"/>
  <c r="BF31" i="7"/>
  <c r="BF15" i="7"/>
  <c r="BF6" i="7"/>
  <c r="BF4" i="7"/>
  <c r="BF3" i="7"/>
  <c r="BF2" i="7"/>
  <c r="BF5" i="7"/>
  <c r="BF12" i="7"/>
  <c r="BF37" i="7"/>
  <c r="BF14" i="7"/>
  <c r="BF16" i="7"/>
  <c r="BF24" i="7"/>
  <c r="BF13" i="7"/>
  <c r="BF19" i="7"/>
  <c r="BF9" i="7"/>
  <c r="BF25" i="7"/>
  <c r="BF32" i="7"/>
  <c r="BF44" i="7"/>
  <c r="BF53" i="7"/>
  <c r="BF41" i="7"/>
  <c r="BF49" i="7"/>
  <c r="BF29" i="7"/>
  <c r="BF18" i="7"/>
  <c r="BF42" i="7"/>
  <c r="BF35" i="7"/>
  <c r="BF17" i="7"/>
  <c r="BF21" i="7"/>
  <c r="BF28" i="7"/>
  <c r="BF34" i="7"/>
  <c r="BF47" i="7"/>
  <c r="BF51" i="7"/>
  <c r="BF62" i="7"/>
  <c r="BF50" i="7"/>
  <c r="BF40" i="7"/>
  <c r="BF33" i="7"/>
  <c r="BF30" i="7"/>
  <c r="BF23" i="7"/>
  <c r="BF20" i="7"/>
  <c r="BF36" i="7"/>
  <c r="BF26" i="7"/>
  <c r="BF10" i="7"/>
  <c r="BF7" i="7"/>
  <c r="BF11" i="7"/>
  <c r="BF8" i="7"/>
  <c r="BF38" i="7"/>
  <c r="BF22" i="7"/>
  <c r="BF39" i="7"/>
  <c r="BF43" i="7"/>
  <c r="BF48" i="7"/>
  <c r="BF63" i="7"/>
  <c r="BF81" i="7"/>
  <c r="BF74" i="7"/>
  <c r="BF69" i="7"/>
  <c r="BF71" i="7"/>
  <c r="BF77" i="7"/>
  <c r="BF94" i="7"/>
  <c r="BF104" i="7"/>
  <c r="BF122" i="7"/>
  <c r="BF126" i="7"/>
  <c r="BF107" i="7"/>
  <c r="BF98" i="7"/>
  <c r="BF57" i="7"/>
  <c r="BF60" i="7"/>
  <c r="BF72" i="7"/>
  <c r="BF83" i="7"/>
  <c r="BF80" i="7"/>
  <c r="BF78" i="7"/>
  <c r="BF68" i="7"/>
  <c r="BF65" i="7"/>
  <c r="BF64" i="7"/>
  <c r="BF46" i="7"/>
  <c r="BF54" i="7"/>
  <c r="BF45" i="7"/>
  <c r="BF56" i="7"/>
  <c r="BF61" i="7"/>
  <c r="BF59" i="7"/>
  <c r="BF67" i="7"/>
  <c r="BF73" i="7"/>
  <c r="BF66" i="7"/>
  <c r="BF70" i="7"/>
  <c r="BF52" i="7"/>
  <c r="BF55" i="7"/>
  <c r="BF58" i="7"/>
  <c r="BF79" i="7"/>
  <c r="BF91" i="7"/>
  <c r="BF95" i="7"/>
  <c r="BF102" i="7"/>
  <c r="BF96" i="7"/>
  <c r="BF101" i="7"/>
  <c r="BF99" i="7"/>
  <c r="BF97" i="7"/>
  <c r="BF86" i="7"/>
  <c r="BF88" i="7"/>
  <c r="BF92" i="7"/>
  <c r="BF100" i="7"/>
  <c r="BF84" i="7"/>
  <c r="BF85" i="7"/>
  <c r="BF82" i="7"/>
  <c r="BF76" i="7"/>
  <c r="BF89" i="7"/>
  <c r="BF93" i="7"/>
  <c r="BF103" i="7"/>
  <c r="BF112" i="7"/>
  <c r="BF120" i="7"/>
  <c r="BF119" i="7"/>
  <c r="BF116" i="7"/>
  <c r="BF123" i="7"/>
  <c r="BF114" i="7"/>
  <c r="BF109" i="7"/>
  <c r="BF108" i="7"/>
  <c r="BF106" i="7"/>
  <c r="BF110" i="7"/>
  <c r="BF121" i="7"/>
  <c r="BF137" i="7"/>
  <c r="BF142" i="7"/>
  <c r="BF147" i="7"/>
  <c r="BF158" i="7"/>
  <c r="BF144" i="7"/>
  <c r="BF156" i="7"/>
  <c r="BF204" i="7"/>
  <c r="BF148" i="7"/>
  <c r="BF151" i="7"/>
  <c r="BF135" i="7"/>
  <c r="BF145" i="7"/>
  <c r="BF136" i="7"/>
  <c r="BF149" i="7"/>
  <c r="BF161" i="7"/>
  <c r="BF159" i="7"/>
  <c r="BF170" i="7"/>
  <c r="BF173" i="7"/>
  <c r="BF164" i="7"/>
  <c r="BF128" i="7"/>
  <c r="BF132" i="7"/>
  <c r="BF118" i="7"/>
  <c r="BF117" i="7"/>
  <c r="BF130" i="7"/>
  <c r="BF140" i="7"/>
  <c r="BF138" i="7"/>
  <c r="BF139" i="7"/>
  <c r="BF134" i="7"/>
  <c r="BF146" i="7"/>
  <c r="BF166" i="7"/>
  <c r="BF152" i="7"/>
  <c r="BF194" i="7"/>
  <c r="BF218" i="7"/>
  <c r="BF227" i="7"/>
  <c r="BF237" i="7"/>
  <c r="BF196" i="7"/>
  <c r="BF215" i="7"/>
  <c r="BF207" i="7"/>
  <c r="BF231" i="7"/>
  <c r="BF198" i="7"/>
  <c r="BF212" i="7"/>
  <c r="BF210" i="7"/>
  <c r="BF248" i="7"/>
  <c r="BF241" i="7"/>
  <c r="BF175" i="7"/>
  <c r="BF153" i="7"/>
  <c r="BF129" i="7"/>
  <c r="BF141" i="7"/>
  <c r="BF143" i="7"/>
  <c r="BF219" i="7"/>
  <c r="BF251" i="7"/>
  <c r="BF250" i="7"/>
  <c r="BF252" i="7"/>
  <c r="BF253" i="7"/>
  <c r="BF254" i="7"/>
  <c r="BF258" i="7"/>
  <c r="BF256" i="7"/>
  <c r="BF255" i="7"/>
  <c r="BF257" i="7"/>
  <c r="BF228" i="7"/>
  <c r="AU2" i="7"/>
  <c r="AV2" i="7" s="1"/>
  <c r="AS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104" i="7"/>
  <c r="AS105" i="7"/>
  <c r="AS106" i="7"/>
  <c r="AS107" i="7"/>
  <c r="AS108" i="7"/>
  <c r="AS109" i="7"/>
  <c r="AS110" i="7"/>
  <c r="AS111" i="7"/>
  <c r="AS112" i="7"/>
  <c r="AS113" i="7"/>
  <c r="AS114" i="7"/>
  <c r="AS115" i="7"/>
  <c r="AS116" i="7"/>
  <c r="AS117" i="7"/>
  <c r="AS118" i="7"/>
  <c r="AS119" i="7"/>
  <c r="AS120" i="7"/>
  <c r="AS121" i="7"/>
  <c r="AS122" i="7"/>
  <c r="AS123" i="7"/>
  <c r="AS124" i="7"/>
  <c r="AS125" i="7"/>
  <c r="AS126" i="7"/>
  <c r="AS127" i="7"/>
  <c r="AS128" i="7"/>
  <c r="AS129" i="7"/>
  <c r="AS130" i="7"/>
  <c r="AS131" i="7"/>
  <c r="AS132" i="7"/>
  <c r="AS133" i="7"/>
  <c r="AS134" i="7"/>
  <c r="AS135" i="7"/>
  <c r="AS136" i="7"/>
  <c r="AS137" i="7"/>
  <c r="AS138" i="7"/>
  <c r="AS139" i="7"/>
  <c r="AS140" i="7"/>
  <c r="AS141" i="7"/>
  <c r="AS142" i="7"/>
  <c r="AS143" i="7"/>
  <c r="AS144" i="7"/>
  <c r="AS145" i="7"/>
  <c r="AS146" i="7"/>
  <c r="AS147" i="7"/>
  <c r="AS148" i="7"/>
  <c r="AS149" i="7"/>
  <c r="AS150" i="7"/>
  <c r="AS151" i="7"/>
  <c r="AS152" i="7"/>
  <c r="AS153" i="7"/>
  <c r="AS154" i="7"/>
  <c r="AS155" i="7"/>
  <c r="AS156" i="7"/>
  <c r="AS157" i="7"/>
  <c r="AS158" i="7"/>
  <c r="AS159" i="7"/>
  <c r="AS160" i="7"/>
  <c r="AS161" i="7"/>
  <c r="AS162" i="7"/>
  <c r="AS163" i="7"/>
  <c r="AS164" i="7"/>
  <c r="AS165" i="7"/>
  <c r="AS166" i="7"/>
  <c r="AS167" i="7"/>
  <c r="AS168" i="7"/>
  <c r="AS169" i="7"/>
  <c r="AS170" i="7"/>
  <c r="AS171" i="7"/>
  <c r="AS172" i="7"/>
  <c r="AS173" i="7"/>
  <c r="AS174" i="7"/>
  <c r="AS175" i="7"/>
  <c r="AS176" i="7"/>
  <c r="AS177" i="7"/>
  <c r="AS178" i="7"/>
  <c r="AS179" i="7"/>
  <c r="AS180" i="7"/>
  <c r="AS181" i="7"/>
  <c r="AS182" i="7"/>
  <c r="AS183" i="7"/>
  <c r="AS184" i="7"/>
  <c r="AS185" i="7"/>
  <c r="AS186" i="7"/>
  <c r="AS187" i="7"/>
  <c r="AS188" i="7"/>
  <c r="AS189" i="7"/>
  <c r="AS190" i="7"/>
  <c r="AS191" i="7"/>
  <c r="AS192" i="7"/>
  <c r="AS193" i="7"/>
  <c r="AS194" i="7"/>
  <c r="AS195" i="7"/>
  <c r="AS196" i="7"/>
  <c r="AS197" i="7"/>
  <c r="AS198" i="7"/>
  <c r="AS199" i="7"/>
  <c r="AS200" i="7"/>
  <c r="AS201" i="7"/>
  <c r="AS203" i="7"/>
  <c r="AS204" i="7"/>
  <c r="AS205" i="7"/>
  <c r="AS206" i="7"/>
  <c r="AS207" i="7"/>
  <c r="AS208" i="7"/>
  <c r="AS209" i="7"/>
  <c r="AS210" i="7"/>
  <c r="AS211" i="7"/>
  <c r="AS212" i="7"/>
  <c r="AS213" i="7"/>
  <c r="AS214" i="7"/>
  <c r="AS215" i="7"/>
  <c r="AS216" i="7"/>
  <c r="AS217" i="7"/>
  <c r="AS218" i="7"/>
  <c r="AS219" i="7"/>
  <c r="AS220" i="7"/>
  <c r="AS221" i="7"/>
  <c r="AS222" i="7"/>
  <c r="AS223" i="7"/>
  <c r="AS224" i="7"/>
  <c r="AS225" i="7"/>
  <c r="AS226" i="7"/>
  <c r="AS227" i="7"/>
  <c r="AS228" i="7"/>
  <c r="AS229" i="7"/>
  <c r="AS230" i="7"/>
  <c r="AS231" i="7"/>
  <c r="AS232" i="7"/>
  <c r="AS233" i="7"/>
  <c r="AS234" i="7"/>
  <c r="AS235" i="7"/>
  <c r="AS236" i="7"/>
  <c r="AS237" i="7"/>
  <c r="AS238" i="7"/>
  <c r="AS239" i="7"/>
  <c r="AS240" i="7"/>
  <c r="AS241" i="7"/>
  <c r="AS242" i="7"/>
  <c r="AS243" i="7"/>
  <c r="AS244" i="7"/>
  <c r="AS245" i="7"/>
  <c r="AS246" i="7"/>
  <c r="AS247" i="7"/>
  <c r="AS248" i="7"/>
  <c r="AS249" i="7"/>
  <c r="AS250" i="7"/>
  <c r="AS251" i="7"/>
  <c r="AS252" i="7"/>
  <c r="AS253" i="7"/>
  <c r="AS254" i="7"/>
  <c r="AS255" i="7"/>
  <c r="AS256" i="7"/>
  <c r="AS257" i="7"/>
  <c r="AS258" i="7"/>
  <c r="AS202" i="7"/>
  <c r="O18" i="7"/>
  <c r="J9" i="7" s="1"/>
  <c r="K9" i="7" s="1"/>
  <c r="O19" i="7"/>
  <c r="O20" i="7" s="1"/>
  <c r="O17" i="7"/>
  <c r="J60" i="7" s="1"/>
  <c r="K60" i="7" s="1"/>
  <c r="O4" i="7"/>
  <c r="O5" i="7" s="1"/>
  <c r="O3" i="7"/>
  <c r="O2" i="7"/>
  <c r="H37" i="7" s="1"/>
  <c r="I37" i="7" s="1"/>
  <c r="G264" i="6"/>
  <c r="G265" i="6"/>
  <c r="G266" i="6"/>
  <c r="G267" i="6"/>
  <c r="G263" i="6"/>
  <c r="E264" i="6"/>
  <c r="E265" i="6"/>
  <c r="E266" i="6"/>
  <c r="E267" i="6"/>
  <c r="E263" i="6"/>
  <c r="N254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7" i="6"/>
  <c r="M102" i="6" a="1"/>
  <c r="M102" i="6" s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7" i="6"/>
  <c r="K254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7" i="6"/>
  <c r="J102" i="6" a="1"/>
  <c r="J102" i="6" s="1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8" i="6"/>
  <c r="J7" i="6"/>
  <c r="CU6" i="5"/>
  <c r="CU21" i="5"/>
  <c r="CU20" i="5"/>
  <c r="CU19" i="5"/>
  <c r="CU18" i="5"/>
  <c r="CT21" i="5"/>
  <c r="CT20" i="5"/>
  <c r="CT19" i="5"/>
  <c r="CT18" i="5"/>
  <c r="CU9" i="5"/>
  <c r="CU8" i="5"/>
  <c r="CU7" i="5"/>
  <c r="CT9" i="5"/>
  <c r="CT8" i="5"/>
  <c r="CT7" i="5"/>
  <c r="CT6" i="5"/>
  <c r="DO3" i="5"/>
  <c r="DO4" i="5"/>
  <c r="DO5" i="5"/>
  <c r="DO6" i="5"/>
  <c r="DO7" i="5"/>
  <c r="DO8" i="5"/>
  <c r="DO9" i="5"/>
  <c r="DO10" i="5"/>
  <c r="DO11" i="5"/>
  <c r="DO12" i="5"/>
  <c r="DO13" i="5"/>
  <c r="DO14" i="5"/>
  <c r="DO15" i="5"/>
  <c r="DO16" i="5"/>
  <c r="DO17" i="5"/>
  <c r="DO18" i="5"/>
  <c r="DO19" i="5"/>
  <c r="DO20" i="5"/>
  <c r="DO21" i="5"/>
  <c r="DO22" i="5"/>
  <c r="DO23" i="5"/>
  <c r="DO24" i="5"/>
  <c r="DO25" i="5"/>
  <c r="DO26" i="5"/>
  <c r="DO27" i="5"/>
  <c r="DO28" i="5"/>
  <c r="DO29" i="5"/>
  <c r="DO30" i="5"/>
  <c r="DO31" i="5"/>
  <c r="DO32" i="5"/>
  <c r="DO33" i="5"/>
  <c r="DO34" i="5"/>
  <c r="DO35" i="5"/>
  <c r="DO36" i="5"/>
  <c r="DO37" i="5"/>
  <c r="DO38" i="5"/>
  <c r="DO39" i="5"/>
  <c r="DO40" i="5"/>
  <c r="DO41" i="5"/>
  <c r="DO42" i="5"/>
  <c r="DO43" i="5"/>
  <c r="DO44" i="5"/>
  <c r="DO45" i="5"/>
  <c r="DO46" i="5"/>
  <c r="DO47" i="5"/>
  <c r="DO48" i="5"/>
  <c r="DO49" i="5"/>
  <c r="DO50" i="5"/>
  <c r="DO51" i="5"/>
  <c r="DO52" i="5"/>
  <c r="DO53" i="5"/>
  <c r="DO54" i="5"/>
  <c r="DO55" i="5"/>
  <c r="DO56" i="5"/>
  <c r="DO57" i="5"/>
  <c r="DO58" i="5"/>
  <c r="DO59" i="5"/>
  <c r="DO60" i="5"/>
  <c r="DO61" i="5"/>
  <c r="DO62" i="5"/>
  <c r="DO63" i="5"/>
  <c r="DO64" i="5"/>
  <c r="DO65" i="5"/>
  <c r="DO66" i="5"/>
  <c r="DO67" i="5"/>
  <c r="DO68" i="5"/>
  <c r="DO69" i="5"/>
  <c r="DO70" i="5"/>
  <c r="DO71" i="5"/>
  <c r="DO72" i="5"/>
  <c r="DO73" i="5"/>
  <c r="DO74" i="5"/>
  <c r="DO75" i="5"/>
  <c r="DO76" i="5"/>
  <c r="DO77" i="5"/>
  <c r="DO78" i="5"/>
  <c r="DO79" i="5"/>
  <c r="DO80" i="5"/>
  <c r="DO81" i="5"/>
  <c r="DO82" i="5"/>
  <c r="DO83" i="5"/>
  <c r="DO84" i="5"/>
  <c r="DO85" i="5"/>
  <c r="DO86" i="5"/>
  <c r="DO87" i="5"/>
  <c r="DO88" i="5"/>
  <c r="DO89" i="5"/>
  <c r="DO90" i="5"/>
  <c r="DO91" i="5"/>
  <c r="DO92" i="5"/>
  <c r="DO93" i="5"/>
  <c r="DO94" i="5"/>
  <c r="DO95" i="5"/>
  <c r="DO96" i="5"/>
  <c r="DO97" i="5"/>
  <c r="DO98" i="5"/>
  <c r="DO99" i="5"/>
  <c r="DO100" i="5"/>
  <c r="DO101" i="5"/>
  <c r="DO102" i="5"/>
  <c r="DO103" i="5"/>
  <c r="DO104" i="5"/>
  <c r="DO105" i="5"/>
  <c r="DO106" i="5"/>
  <c r="DO107" i="5"/>
  <c r="DO108" i="5"/>
  <c r="DO109" i="5"/>
  <c r="DO110" i="5"/>
  <c r="DO111" i="5"/>
  <c r="DO112" i="5"/>
  <c r="DO113" i="5"/>
  <c r="DO114" i="5"/>
  <c r="DO115" i="5"/>
  <c r="DO116" i="5"/>
  <c r="DO117" i="5"/>
  <c r="DO118" i="5"/>
  <c r="DO119" i="5"/>
  <c r="DO120" i="5"/>
  <c r="DO121" i="5"/>
  <c r="DO122" i="5"/>
  <c r="DO123" i="5"/>
  <c r="DO124" i="5"/>
  <c r="DO125" i="5"/>
  <c r="DO126" i="5"/>
  <c r="DO127" i="5"/>
  <c r="DO128" i="5"/>
  <c r="DO129" i="5"/>
  <c r="DO130" i="5"/>
  <c r="DO131" i="5"/>
  <c r="DO132" i="5"/>
  <c r="DO133" i="5"/>
  <c r="DO134" i="5"/>
  <c r="DO135" i="5"/>
  <c r="DO136" i="5"/>
  <c r="DO137" i="5"/>
  <c r="DO138" i="5"/>
  <c r="DO139" i="5"/>
  <c r="DO140" i="5"/>
  <c r="DO141" i="5"/>
  <c r="DO142" i="5"/>
  <c r="DO143" i="5"/>
  <c r="DO144" i="5"/>
  <c r="DO145" i="5"/>
  <c r="DO146" i="5"/>
  <c r="DO147" i="5"/>
  <c r="DO148" i="5"/>
  <c r="DO149" i="5"/>
  <c r="DO150" i="5"/>
  <c r="DO151" i="5"/>
  <c r="DO152" i="5"/>
  <c r="DO153" i="5"/>
  <c r="DO154" i="5"/>
  <c r="DO155" i="5"/>
  <c r="DO156" i="5"/>
  <c r="DO157" i="5"/>
  <c r="DO158" i="5"/>
  <c r="DO159" i="5"/>
  <c r="DO160" i="5"/>
  <c r="DO161" i="5"/>
  <c r="DO162" i="5"/>
  <c r="DO163" i="5"/>
  <c r="DO164" i="5"/>
  <c r="DO165" i="5"/>
  <c r="DO166" i="5"/>
  <c r="DO167" i="5"/>
  <c r="DO168" i="5"/>
  <c r="DO169" i="5"/>
  <c r="DO170" i="5"/>
  <c r="DO171" i="5"/>
  <c r="DO172" i="5"/>
  <c r="DO173" i="5"/>
  <c r="DO174" i="5"/>
  <c r="DO175" i="5"/>
  <c r="DO176" i="5"/>
  <c r="DO177" i="5"/>
  <c r="DO178" i="5"/>
  <c r="DO179" i="5"/>
  <c r="DO180" i="5"/>
  <c r="DO181" i="5"/>
  <c r="DO182" i="5"/>
  <c r="DO183" i="5"/>
  <c r="DO184" i="5"/>
  <c r="DO185" i="5"/>
  <c r="DO186" i="5"/>
  <c r="DO187" i="5"/>
  <c r="DO188" i="5"/>
  <c r="DO189" i="5"/>
  <c r="DO190" i="5"/>
  <c r="DO191" i="5"/>
  <c r="DO192" i="5"/>
  <c r="DO193" i="5"/>
  <c r="DO194" i="5"/>
  <c r="DO195" i="5"/>
  <c r="DO196" i="5"/>
  <c r="DO197" i="5"/>
  <c r="DO198" i="5"/>
  <c r="DO199" i="5"/>
  <c r="DO200" i="5"/>
  <c r="DO201" i="5"/>
  <c r="DO202" i="5"/>
  <c r="DO203" i="5"/>
  <c r="DO204" i="5"/>
  <c r="DO205" i="5"/>
  <c r="DO206" i="5"/>
  <c r="DO207" i="5"/>
  <c r="DO208" i="5"/>
  <c r="DO209" i="5"/>
  <c r="DO210" i="5"/>
  <c r="DO211" i="5"/>
  <c r="DO212" i="5"/>
  <c r="DO213" i="5"/>
  <c r="DO214" i="5"/>
  <c r="DO215" i="5"/>
  <c r="DO216" i="5"/>
  <c r="DO217" i="5"/>
  <c r="DO218" i="5"/>
  <c r="DO219" i="5"/>
  <c r="DO220" i="5"/>
  <c r="DO221" i="5"/>
  <c r="DO222" i="5"/>
  <c r="DO223" i="5"/>
  <c r="DO224" i="5"/>
  <c r="DO225" i="5"/>
  <c r="DO226" i="5"/>
  <c r="DO227" i="5"/>
  <c r="DO228" i="5"/>
  <c r="DO229" i="5"/>
  <c r="DO230" i="5"/>
  <c r="DO231" i="5"/>
  <c r="DO232" i="5"/>
  <c r="DO233" i="5"/>
  <c r="DO234" i="5"/>
  <c r="DO235" i="5"/>
  <c r="DO236" i="5"/>
  <c r="DO237" i="5"/>
  <c r="DO238" i="5"/>
  <c r="DO239" i="5"/>
  <c r="DO240" i="5"/>
  <c r="DO241" i="5"/>
  <c r="DO242" i="5"/>
  <c r="DO243" i="5"/>
  <c r="DO244" i="5"/>
  <c r="DO245" i="5"/>
  <c r="DO246" i="5"/>
  <c r="DO247" i="5"/>
  <c r="DO248" i="5"/>
  <c r="DO249" i="5"/>
  <c r="DO250" i="5"/>
  <c r="DO251" i="5"/>
  <c r="DO252" i="5"/>
  <c r="DO253" i="5"/>
  <c r="DO254" i="5"/>
  <c r="DO2" i="5"/>
  <c r="DN3" i="5"/>
  <c r="DN4" i="5"/>
  <c r="DN5" i="5"/>
  <c r="DN6" i="5"/>
  <c r="DN7" i="5"/>
  <c r="DN8" i="5"/>
  <c r="DN9" i="5"/>
  <c r="DN10" i="5"/>
  <c r="DN11" i="5"/>
  <c r="DN12" i="5"/>
  <c r="DN13" i="5"/>
  <c r="DN14" i="5"/>
  <c r="DN15" i="5"/>
  <c r="DN16" i="5"/>
  <c r="DN17" i="5"/>
  <c r="DN18" i="5"/>
  <c r="DN19" i="5"/>
  <c r="DN20" i="5"/>
  <c r="DN21" i="5"/>
  <c r="DN22" i="5"/>
  <c r="DN23" i="5"/>
  <c r="DN24" i="5"/>
  <c r="DN25" i="5"/>
  <c r="DN26" i="5"/>
  <c r="DN27" i="5"/>
  <c r="DN28" i="5"/>
  <c r="DN29" i="5"/>
  <c r="DN30" i="5"/>
  <c r="DN31" i="5"/>
  <c r="DN32" i="5"/>
  <c r="DN33" i="5"/>
  <c r="DN34" i="5"/>
  <c r="DN35" i="5"/>
  <c r="DN36" i="5"/>
  <c r="DN37" i="5"/>
  <c r="DN38" i="5"/>
  <c r="DN39" i="5"/>
  <c r="DN40" i="5"/>
  <c r="DN41" i="5"/>
  <c r="DN42" i="5"/>
  <c r="DN43" i="5"/>
  <c r="DN44" i="5"/>
  <c r="DN45" i="5"/>
  <c r="DN46" i="5"/>
  <c r="DN47" i="5"/>
  <c r="DN48" i="5"/>
  <c r="DN49" i="5"/>
  <c r="DN50" i="5"/>
  <c r="DN51" i="5"/>
  <c r="DN52" i="5"/>
  <c r="DN53" i="5"/>
  <c r="DN54" i="5"/>
  <c r="DN55" i="5"/>
  <c r="DN56" i="5"/>
  <c r="DN57" i="5"/>
  <c r="DN58" i="5"/>
  <c r="DN59" i="5"/>
  <c r="DN60" i="5"/>
  <c r="DN61" i="5"/>
  <c r="DN62" i="5"/>
  <c r="DN63" i="5"/>
  <c r="DN64" i="5"/>
  <c r="DN65" i="5"/>
  <c r="DN66" i="5"/>
  <c r="DN67" i="5"/>
  <c r="DN68" i="5"/>
  <c r="DN69" i="5"/>
  <c r="DN70" i="5"/>
  <c r="DN71" i="5"/>
  <c r="DN72" i="5"/>
  <c r="DN73" i="5"/>
  <c r="DN74" i="5"/>
  <c r="DN75" i="5"/>
  <c r="DN76" i="5"/>
  <c r="DN77" i="5"/>
  <c r="DN78" i="5"/>
  <c r="DN79" i="5"/>
  <c r="DN80" i="5"/>
  <c r="DN81" i="5"/>
  <c r="DN82" i="5"/>
  <c r="DN83" i="5"/>
  <c r="DN84" i="5"/>
  <c r="DN85" i="5"/>
  <c r="DN86" i="5"/>
  <c r="DN87" i="5"/>
  <c r="DN88" i="5"/>
  <c r="DN89" i="5"/>
  <c r="DN90" i="5"/>
  <c r="DN91" i="5"/>
  <c r="DN92" i="5"/>
  <c r="DN93" i="5"/>
  <c r="DN94" i="5"/>
  <c r="DN95" i="5"/>
  <c r="DN96" i="5"/>
  <c r="DN97" i="5"/>
  <c r="DN98" i="5"/>
  <c r="DN99" i="5"/>
  <c r="DN100" i="5"/>
  <c r="DN101" i="5"/>
  <c r="DN102" i="5"/>
  <c r="DN103" i="5"/>
  <c r="DN104" i="5"/>
  <c r="DN105" i="5"/>
  <c r="DN106" i="5"/>
  <c r="DN107" i="5"/>
  <c r="DN108" i="5"/>
  <c r="DN109" i="5"/>
  <c r="DN110" i="5"/>
  <c r="DN111" i="5"/>
  <c r="DN112" i="5"/>
  <c r="DN113" i="5"/>
  <c r="DN114" i="5"/>
  <c r="DN115" i="5"/>
  <c r="DN116" i="5"/>
  <c r="DN117" i="5"/>
  <c r="DN118" i="5"/>
  <c r="DN119" i="5"/>
  <c r="DN120" i="5"/>
  <c r="DN121" i="5"/>
  <c r="DN122" i="5"/>
  <c r="DN123" i="5"/>
  <c r="DN124" i="5"/>
  <c r="DN125" i="5"/>
  <c r="DN126" i="5"/>
  <c r="DN127" i="5"/>
  <c r="DN128" i="5"/>
  <c r="DN129" i="5"/>
  <c r="DN130" i="5"/>
  <c r="DN131" i="5"/>
  <c r="DN132" i="5"/>
  <c r="DN133" i="5"/>
  <c r="DN134" i="5"/>
  <c r="DN135" i="5"/>
  <c r="DN136" i="5"/>
  <c r="DN137" i="5"/>
  <c r="DN138" i="5"/>
  <c r="DN139" i="5"/>
  <c r="DN140" i="5"/>
  <c r="DN141" i="5"/>
  <c r="DN142" i="5"/>
  <c r="DN143" i="5"/>
  <c r="DN144" i="5"/>
  <c r="DN145" i="5"/>
  <c r="DN146" i="5"/>
  <c r="DN147" i="5"/>
  <c r="DN148" i="5"/>
  <c r="DN149" i="5"/>
  <c r="DN150" i="5"/>
  <c r="DN151" i="5"/>
  <c r="DN152" i="5"/>
  <c r="DN153" i="5"/>
  <c r="DN154" i="5"/>
  <c r="DN155" i="5"/>
  <c r="DN156" i="5"/>
  <c r="DN157" i="5"/>
  <c r="DN158" i="5"/>
  <c r="DN159" i="5"/>
  <c r="DN160" i="5"/>
  <c r="DN161" i="5"/>
  <c r="DN162" i="5"/>
  <c r="DN163" i="5"/>
  <c r="DN164" i="5"/>
  <c r="DN165" i="5"/>
  <c r="DN166" i="5"/>
  <c r="DN167" i="5"/>
  <c r="DN168" i="5"/>
  <c r="DN169" i="5"/>
  <c r="DN170" i="5"/>
  <c r="DN171" i="5"/>
  <c r="DN172" i="5"/>
  <c r="DN173" i="5"/>
  <c r="DN174" i="5"/>
  <c r="DN175" i="5"/>
  <c r="DN176" i="5"/>
  <c r="DN177" i="5"/>
  <c r="DN178" i="5"/>
  <c r="DN179" i="5"/>
  <c r="DN180" i="5"/>
  <c r="DN181" i="5"/>
  <c r="DN182" i="5"/>
  <c r="DN183" i="5"/>
  <c r="DN184" i="5"/>
  <c r="DN185" i="5"/>
  <c r="DN186" i="5"/>
  <c r="DN187" i="5"/>
  <c r="DN188" i="5"/>
  <c r="DN189" i="5"/>
  <c r="DN190" i="5"/>
  <c r="DN191" i="5"/>
  <c r="DN192" i="5"/>
  <c r="DN193" i="5"/>
  <c r="DN194" i="5"/>
  <c r="DN195" i="5"/>
  <c r="DN196" i="5"/>
  <c r="DN197" i="5"/>
  <c r="DN198" i="5"/>
  <c r="DN199" i="5"/>
  <c r="DN200" i="5"/>
  <c r="DN201" i="5"/>
  <c r="DN202" i="5"/>
  <c r="DN203" i="5"/>
  <c r="DN204" i="5"/>
  <c r="DN205" i="5"/>
  <c r="DN206" i="5"/>
  <c r="DN207" i="5"/>
  <c r="DN208" i="5"/>
  <c r="DN209" i="5"/>
  <c r="DN210" i="5"/>
  <c r="DN211" i="5"/>
  <c r="DN212" i="5"/>
  <c r="DN213" i="5"/>
  <c r="DN214" i="5"/>
  <c r="DN215" i="5"/>
  <c r="DN216" i="5"/>
  <c r="DN217" i="5"/>
  <c r="DN218" i="5"/>
  <c r="DN219" i="5"/>
  <c r="DN220" i="5"/>
  <c r="DN221" i="5"/>
  <c r="DN222" i="5"/>
  <c r="DN223" i="5"/>
  <c r="DN224" i="5"/>
  <c r="DN225" i="5"/>
  <c r="DN226" i="5"/>
  <c r="DN227" i="5"/>
  <c r="DN228" i="5"/>
  <c r="DN229" i="5"/>
  <c r="DN230" i="5"/>
  <c r="DN231" i="5"/>
  <c r="DN232" i="5"/>
  <c r="DN233" i="5"/>
  <c r="DN234" i="5"/>
  <c r="DN235" i="5"/>
  <c r="DN236" i="5"/>
  <c r="DN237" i="5"/>
  <c r="DN238" i="5"/>
  <c r="DN239" i="5"/>
  <c r="DN240" i="5"/>
  <c r="DN241" i="5"/>
  <c r="DN242" i="5"/>
  <c r="DN243" i="5"/>
  <c r="DN244" i="5"/>
  <c r="DN245" i="5"/>
  <c r="DN246" i="5"/>
  <c r="DN247" i="5"/>
  <c r="DN248" i="5"/>
  <c r="DN249" i="5"/>
  <c r="DN250" i="5"/>
  <c r="DN251" i="5"/>
  <c r="DN252" i="5"/>
  <c r="DN253" i="5"/>
  <c r="DN254" i="5"/>
  <c r="DN2" i="5"/>
  <c r="DM4" i="5"/>
  <c r="DM5" i="5"/>
  <c r="DM6" i="5" s="1"/>
  <c r="DM7" i="5" s="1"/>
  <c r="DM8" i="5" s="1"/>
  <c r="DM9" i="5" s="1"/>
  <c r="DM10" i="5" s="1"/>
  <c r="DM11" i="5" s="1"/>
  <c r="DM12" i="5" s="1"/>
  <c r="DM13" i="5" s="1"/>
  <c r="DM14" i="5" s="1"/>
  <c r="DM15" i="5" s="1"/>
  <c r="DM16" i="5" s="1"/>
  <c r="DM17" i="5" s="1"/>
  <c r="DM18" i="5" s="1"/>
  <c r="DM19" i="5" s="1"/>
  <c r="DM20" i="5" s="1"/>
  <c r="DM21" i="5" s="1"/>
  <c r="DM22" i="5" s="1"/>
  <c r="DM23" i="5" s="1"/>
  <c r="DM24" i="5" s="1"/>
  <c r="DM25" i="5" s="1"/>
  <c r="DM26" i="5" s="1"/>
  <c r="DM27" i="5" s="1"/>
  <c r="DM28" i="5" s="1"/>
  <c r="DM29" i="5" s="1"/>
  <c r="DM30" i="5" s="1"/>
  <c r="DM31" i="5" s="1"/>
  <c r="DM32" i="5" s="1"/>
  <c r="DM33" i="5" s="1"/>
  <c r="DM34" i="5" s="1"/>
  <c r="DM35" i="5" s="1"/>
  <c r="DM36" i="5" s="1"/>
  <c r="DM37" i="5" s="1"/>
  <c r="DM38" i="5" s="1"/>
  <c r="DM39" i="5" s="1"/>
  <c r="DM40" i="5" s="1"/>
  <c r="DM41" i="5" s="1"/>
  <c r="DM42" i="5" s="1"/>
  <c r="DM43" i="5" s="1"/>
  <c r="DM44" i="5" s="1"/>
  <c r="DM45" i="5" s="1"/>
  <c r="DM46" i="5" s="1"/>
  <c r="DM47" i="5" s="1"/>
  <c r="DM48" i="5" s="1"/>
  <c r="DM49" i="5" s="1"/>
  <c r="DM50" i="5" s="1"/>
  <c r="DM51" i="5" s="1"/>
  <c r="DM52" i="5" s="1"/>
  <c r="DM53" i="5" s="1"/>
  <c r="DM54" i="5" s="1"/>
  <c r="DM55" i="5" s="1"/>
  <c r="DM56" i="5" s="1"/>
  <c r="DM57" i="5" s="1"/>
  <c r="DM58" i="5" s="1"/>
  <c r="DM59" i="5" s="1"/>
  <c r="DM60" i="5" s="1"/>
  <c r="DM61" i="5" s="1"/>
  <c r="DM62" i="5" s="1"/>
  <c r="DM63" i="5" s="1"/>
  <c r="DM64" i="5" s="1"/>
  <c r="DM65" i="5" s="1"/>
  <c r="DM66" i="5" s="1"/>
  <c r="DM67" i="5" s="1"/>
  <c r="DM68" i="5" s="1"/>
  <c r="DM69" i="5" s="1"/>
  <c r="DM70" i="5" s="1"/>
  <c r="DM71" i="5" s="1"/>
  <c r="DM72" i="5" s="1"/>
  <c r="DM73" i="5" s="1"/>
  <c r="DM74" i="5" s="1"/>
  <c r="DM75" i="5" s="1"/>
  <c r="DM76" i="5" s="1"/>
  <c r="DM77" i="5" s="1"/>
  <c r="DM78" i="5" s="1"/>
  <c r="DM79" i="5" s="1"/>
  <c r="DM80" i="5" s="1"/>
  <c r="DM81" i="5" s="1"/>
  <c r="DM82" i="5" s="1"/>
  <c r="DM83" i="5" s="1"/>
  <c r="DM84" i="5" s="1"/>
  <c r="DM85" i="5" s="1"/>
  <c r="DM86" i="5" s="1"/>
  <c r="DM87" i="5" s="1"/>
  <c r="DM88" i="5" s="1"/>
  <c r="DM89" i="5" s="1"/>
  <c r="DM90" i="5" s="1"/>
  <c r="DM91" i="5" s="1"/>
  <c r="DM92" i="5" s="1"/>
  <c r="DM93" i="5" s="1"/>
  <c r="DM94" i="5" s="1"/>
  <c r="DM95" i="5" s="1"/>
  <c r="DM96" i="5" s="1"/>
  <c r="DM97" i="5" s="1"/>
  <c r="DM98" i="5" s="1"/>
  <c r="DM99" i="5" s="1"/>
  <c r="DM100" i="5" s="1"/>
  <c r="DM101" i="5" s="1"/>
  <c r="DM102" i="5" s="1"/>
  <c r="DM103" i="5" s="1"/>
  <c r="DM104" i="5" s="1"/>
  <c r="DM105" i="5" s="1"/>
  <c r="DM106" i="5" s="1"/>
  <c r="DM107" i="5" s="1"/>
  <c r="DM108" i="5" s="1"/>
  <c r="DM109" i="5" s="1"/>
  <c r="DM110" i="5" s="1"/>
  <c r="DM111" i="5" s="1"/>
  <c r="DM112" i="5" s="1"/>
  <c r="DM113" i="5" s="1"/>
  <c r="DM114" i="5" s="1"/>
  <c r="DM115" i="5" s="1"/>
  <c r="DM116" i="5" s="1"/>
  <c r="DM117" i="5" s="1"/>
  <c r="DM118" i="5" s="1"/>
  <c r="DM119" i="5" s="1"/>
  <c r="DM120" i="5" s="1"/>
  <c r="DM121" i="5" s="1"/>
  <c r="DM122" i="5" s="1"/>
  <c r="DM123" i="5" s="1"/>
  <c r="DM124" i="5" s="1"/>
  <c r="DM125" i="5" s="1"/>
  <c r="DM126" i="5" s="1"/>
  <c r="DM127" i="5" s="1"/>
  <c r="DM128" i="5" s="1"/>
  <c r="DM129" i="5" s="1"/>
  <c r="DM130" i="5" s="1"/>
  <c r="DM131" i="5" s="1"/>
  <c r="DM132" i="5" s="1"/>
  <c r="DM133" i="5" s="1"/>
  <c r="DM134" i="5" s="1"/>
  <c r="DM135" i="5" s="1"/>
  <c r="DM136" i="5" s="1"/>
  <c r="DM137" i="5" s="1"/>
  <c r="DM138" i="5" s="1"/>
  <c r="DM139" i="5" s="1"/>
  <c r="DM140" i="5" s="1"/>
  <c r="DM141" i="5" s="1"/>
  <c r="DM142" i="5" s="1"/>
  <c r="DM143" i="5" s="1"/>
  <c r="DM144" i="5" s="1"/>
  <c r="DM145" i="5" s="1"/>
  <c r="DM146" i="5" s="1"/>
  <c r="DM147" i="5" s="1"/>
  <c r="DM148" i="5" s="1"/>
  <c r="DM149" i="5" s="1"/>
  <c r="DM150" i="5" s="1"/>
  <c r="DM151" i="5" s="1"/>
  <c r="DM152" i="5" s="1"/>
  <c r="DM153" i="5" s="1"/>
  <c r="DM154" i="5" s="1"/>
  <c r="DM155" i="5" s="1"/>
  <c r="DM156" i="5" s="1"/>
  <c r="DM157" i="5" s="1"/>
  <c r="DM158" i="5" s="1"/>
  <c r="DM159" i="5" s="1"/>
  <c r="DM160" i="5" s="1"/>
  <c r="DM161" i="5" s="1"/>
  <c r="DM162" i="5" s="1"/>
  <c r="DM163" i="5" s="1"/>
  <c r="DM164" i="5" s="1"/>
  <c r="DM165" i="5" s="1"/>
  <c r="DM166" i="5" s="1"/>
  <c r="DM167" i="5" s="1"/>
  <c r="DM168" i="5" s="1"/>
  <c r="DM169" i="5" s="1"/>
  <c r="DM170" i="5" s="1"/>
  <c r="DM171" i="5" s="1"/>
  <c r="DM172" i="5" s="1"/>
  <c r="DM173" i="5" s="1"/>
  <c r="DM174" i="5" s="1"/>
  <c r="DM175" i="5" s="1"/>
  <c r="DM176" i="5" s="1"/>
  <c r="DM177" i="5" s="1"/>
  <c r="DM178" i="5" s="1"/>
  <c r="DM179" i="5" s="1"/>
  <c r="DM180" i="5" s="1"/>
  <c r="DM181" i="5" s="1"/>
  <c r="DM182" i="5" s="1"/>
  <c r="DM183" i="5" s="1"/>
  <c r="DM184" i="5" s="1"/>
  <c r="DM185" i="5" s="1"/>
  <c r="DM186" i="5" s="1"/>
  <c r="DM187" i="5" s="1"/>
  <c r="DM188" i="5" s="1"/>
  <c r="DM189" i="5" s="1"/>
  <c r="DM190" i="5" s="1"/>
  <c r="DM191" i="5" s="1"/>
  <c r="DM192" i="5" s="1"/>
  <c r="DM193" i="5" s="1"/>
  <c r="DM194" i="5" s="1"/>
  <c r="DM195" i="5" s="1"/>
  <c r="DM196" i="5" s="1"/>
  <c r="DM197" i="5" s="1"/>
  <c r="DM198" i="5" s="1"/>
  <c r="DM199" i="5" s="1"/>
  <c r="DM200" i="5" s="1"/>
  <c r="DM201" i="5" s="1"/>
  <c r="DM202" i="5" s="1"/>
  <c r="DM203" i="5" s="1"/>
  <c r="DM204" i="5" s="1"/>
  <c r="DM205" i="5" s="1"/>
  <c r="DM206" i="5" s="1"/>
  <c r="DM207" i="5" s="1"/>
  <c r="DM208" i="5" s="1"/>
  <c r="DM209" i="5" s="1"/>
  <c r="DM210" i="5" s="1"/>
  <c r="DM211" i="5" s="1"/>
  <c r="DM212" i="5" s="1"/>
  <c r="DM213" i="5" s="1"/>
  <c r="DM214" i="5" s="1"/>
  <c r="DM215" i="5" s="1"/>
  <c r="DM216" i="5" s="1"/>
  <c r="DM217" i="5" s="1"/>
  <c r="DM218" i="5" s="1"/>
  <c r="DM219" i="5" s="1"/>
  <c r="DM220" i="5" s="1"/>
  <c r="DM221" i="5" s="1"/>
  <c r="DM222" i="5" s="1"/>
  <c r="DM223" i="5" s="1"/>
  <c r="DM224" i="5" s="1"/>
  <c r="DM225" i="5" s="1"/>
  <c r="DM226" i="5" s="1"/>
  <c r="DM227" i="5" s="1"/>
  <c r="DM228" i="5" s="1"/>
  <c r="DM229" i="5" s="1"/>
  <c r="DM230" i="5" s="1"/>
  <c r="DM231" i="5" s="1"/>
  <c r="DM232" i="5" s="1"/>
  <c r="DM233" i="5" s="1"/>
  <c r="DM234" i="5" s="1"/>
  <c r="DM235" i="5" s="1"/>
  <c r="DM236" i="5" s="1"/>
  <c r="DM237" i="5" s="1"/>
  <c r="DM238" i="5" s="1"/>
  <c r="DM239" i="5" s="1"/>
  <c r="DM240" i="5" s="1"/>
  <c r="DM241" i="5" s="1"/>
  <c r="DM242" i="5" s="1"/>
  <c r="DM243" i="5" s="1"/>
  <c r="DM244" i="5" s="1"/>
  <c r="DM245" i="5" s="1"/>
  <c r="DM246" i="5" s="1"/>
  <c r="DM247" i="5" s="1"/>
  <c r="DM248" i="5" s="1"/>
  <c r="DM249" i="5" s="1"/>
  <c r="DM250" i="5" s="1"/>
  <c r="DM251" i="5" s="1"/>
  <c r="DM252" i="5" s="1"/>
  <c r="DM253" i="5" s="1"/>
  <c r="DM254" i="5" s="1"/>
  <c r="DM3" i="5"/>
  <c r="DK3" i="5"/>
  <c r="DK4" i="5"/>
  <c r="DK5" i="5"/>
  <c r="DK6" i="5"/>
  <c r="DK7" i="5"/>
  <c r="DK8" i="5"/>
  <c r="DK9" i="5"/>
  <c r="DK10" i="5"/>
  <c r="DK11" i="5"/>
  <c r="DK12" i="5"/>
  <c r="DK13" i="5"/>
  <c r="DK14" i="5"/>
  <c r="DK15" i="5"/>
  <c r="DK16" i="5"/>
  <c r="DK17" i="5"/>
  <c r="DK18" i="5"/>
  <c r="DK19" i="5"/>
  <c r="DK20" i="5"/>
  <c r="DK21" i="5"/>
  <c r="DK22" i="5"/>
  <c r="DK23" i="5"/>
  <c r="DK24" i="5"/>
  <c r="DK25" i="5"/>
  <c r="DK26" i="5"/>
  <c r="DK27" i="5"/>
  <c r="DK28" i="5"/>
  <c r="DK29" i="5"/>
  <c r="DK30" i="5"/>
  <c r="DK31" i="5"/>
  <c r="DK32" i="5"/>
  <c r="DK33" i="5"/>
  <c r="DK34" i="5"/>
  <c r="DK35" i="5"/>
  <c r="DK36" i="5"/>
  <c r="DK37" i="5"/>
  <c r="DK38" i="5"/>
  <c r="DK39" i="5"/>
  <c r="DK40" i="5"/>
  <c r="DK41" i="5"/>
  <c r="DK42" i="5"/>
  <c r="DK43" i="5"/>
  <c r="DK44" i="5"/>
  <c r="DK45" i="5"/>
  <c r="DK46" i="5"/>
  <c r="DK47" i="5"/>
  <c r="DK48" i="5"/>
  <c r="DK49" i="5"/>
  <c r="DK50" i="5"/>
  <c r="DK51" i="5"/>
  <c r="DK52" i="5"/>
  <c r="DK53" i="5"/>
  <c r="DK54" i="5"/>
  <c r="DK55" i="5"/>
  <c r="DK56" i="5"/>
  <c r="DK57" i="5"/>
  <c r="DK58" i="5"/>
  <c r="DK59" i="5"/>
  <c r="DK60" i="5"/>
  <c r="DK61" i="5"/>
  <c r="DK62" i="5"/>
  <c r="DK63" i="5"/>
  <c r="DK64" i="5"/>
  <c r="DK65" i="5"/>
  <c r="DK66" i="5"/>
  <c r="DK67" i="5"/>
  <c r="DK68" i="5"/>
  <c r="DK69" i="5"/>
  <c r="DK70" i="5"/>
  <c r="DK71" i="5"/>
  <c r="DK72" i="5"/>
  <c r="DK73" i="5"/>
  <c r="DK74" i="5"/>
  <c r="DK75" i="5"/>
  <c r="DK76" i="5"/>
  <c r="DK77" i="5"/>
  <c r="DK78" i="5"/>
  <c r="DK79" i="5"/>
  <c r="DK80" i="5"/>
  <c r="DK81" i="5"/>
  <c r="DK82" i="5"/>
  <c r="DK83" i="5"/>
  <c r="DK84" i="5"/>
  <c r="DK85" i="5"/>
  <c r="DK86" i="5"/>
  <c r="DK87" i="5"/>
  <c r="DK88" i="5"/>
  <c r="DK89" i="5"/>
  <c r="DK90" i="5"/>
  <c r="DK91" i="5"/>
  <c r="DK92" i="5"/>
  <c r="DK93" i="5"/>
  <c r="DK94" i="5"/>
  <c r="DK95" i="5"/>
  <c r="DK96" i="5"/>
  <c r="DK97" i="5"/>
  <c r="DK98" i="5"/>
  <c r="DK99" i="5"/>
  <c r="DK100" i="5"/>
  <c r="DK101" i="5"/>
  <c r="DK102" i="5"/>
  <c r="DK103" i="5"/>
  <c r="DK104" i="5"/>
  <c r="DK105" i="5"/>
  <c r="DK106" i="5"/>
  <c r="DK107" i="5"/>
  <c r="DK108" i="5"/>
  <c r="DK109" i="5"/>
  <c r="DK110" i="5"/>
  <c r="DK111" i="5"/>
  <c r="DK112" i="5"/>
  <c r="DK113" i="5"/>
  <c r="DK114" i="5"/>
  <c r="DK115" i="5"/>
  <c r="DK116" i="5"/>
  <c r="DK117" i="5"/>
  <c r="DK118" i="5"/>
  <c r="DK119" i="5"/>
  <c r="DK120" i="5"/>
  <c r="DK121" i="5"/>
  <c r="DK122" i="5"/>
  <c r="DK123" i="5"/>
  <c r="DK124" i="5"/>
  <c r="DK125" i="5"/>
  <c r="DK126" i="5"/>
  <c r="DK127" i="5"/>
  <c r="DK128" i="5"/>
  <c r="DK129" i="5"/>
  <c r="DK130" i="5"/>
  <c r="DK131" i="5"/>
  <c r="DK132" i="5"/>
  <c r="DK133" i="5"/>
  <c r="DK134" i="5"/>
  <c r="DK135" i="5"/>
  <c r="DK136" i="5"/>
  <c r="DK137" i="5"/>
  <c r="DK138" i="5"/>
  <c r="DK139" i="5"/>
  <c r="DK140" i="5"/>
  <c r="DK141" i="5"/>
  <c r="DK142" i="5"/>
  <c r="DK143" i="5"/>
  <c r="DK144" i="5"/>
  <c r="DK145" i="5"/>
  <c r="DK146" i="5"/>
  <c r="DK147" i="5"/>
  <c r="DK148" i="5"/>
  <c r="DK149" i="5"/>
  <c r="DK150" i="5"/>
  <c r="DK151" i="5"/>
  <c r="DK152" i="5"/>
  <c r="DK153" i="5"/>
  <c r="DK154" i="5"/>
  <c r="DK155" i="5"/>
  <c r="DK156" i="5"/>
  <c r="DK157" i="5"/>
  <c r="DK158" i="5"/>
  <c r="DK159" i="5"/>
  <c r="DK160" i="5"/>
  <c r="DK161" i="5"/>
  <c r="DK162" i="5"/>
  <c r="DK163" i="5"/>
  <c r="DK164" i="5"/>
  <c r="DK165" i="5"/>
  <c r="DK166" i="5"/>
  <c r="DK167" i="5"/>
  <c r="DK168" i="5"/>
  <c r="DK169" i="5"/>
  <c r="DK170" i="5"/>
  <c r="DK171" i="5"/>
  <c r="DK172" i="5"/>
  <c r="DK173" i="5"/>
  <c r="DK174" i="5"/>
  <c r="DK175" i="5"/>
  <c r="DK176" i="5"/>
  <c r="DK177" i="5"/>
  <c r="DK178" i="5"/>
  <c r="DK179" i="5"/>
  <c r="DK180" i="5"/>
  <c r="DK181" i="5"/>
  <c r="DK182" i="5"/>
  <c r="DK183" i="5"/>
  <c r="DK184" i="5"/>
  <c r="DK185" i="5"/>
  <c r="DK186" i="5"/>
  <c r="DK187" i="5"/>
  <c r="DK188" i="5"/>
  <c r="DK189" i="5"/>
  <c r="DK190" i="5"/>
  <c r="DK191" i="5"/>
  <c r="DK192" i="5"/>
  <c r="DK193" i="5"/>
  <c r="DK194" i="5"/>
  <c r="DK195" i="5"/>
  <c r="DK196" i="5"/>
  <c r="DK197" i="5"/>
  <c r="DK198" i="5"/>
  <c r="DK199" i="5"/>
  <c r="DK200" i="5"/>
  <c r="DK201" i="5"/>
  <c r="DK202" i="5"/>
  <c r="DK203" i="5"/>
  <c r="DK204" i="5"/>
  <c r="DK205" i="5"/>
  <c r="DK206" i="5"/>
  <c r="DK207" i="5"/>
  <c r="DK208" i="5"/>
  <c r="DK209" i="5"/>
  <c r="DK210" i="5"/>
  <c r="DK211" i="5"/>
  <c r="DK212" i="5"/>
  <c r="DK213" i="5"/>
  <c r="DK214" i="5"/>
  <c r="DK215" i="5"/>
  <c r="DK216" i="5"/>
  <c r="DK217" i="5"/>
  <c r="DK218" i="5"/>
  <c r="DK219" i="5"/>
  <c r="DK220" i="5"/>
  <c r="DK221" i="5"/>
  <c r="DK222" i="5"/>
  <c r="DK223" i="5"/>
  <c r="DK224" i="5"/>
  <c r="DK225" i="5"/>
  <c r="DK226" i="5"/>
  <c r="DK227" i="5"/>
  <c r="DK228" i="5"/>
  <c r="DK229" i="5"/>
  <c r="DK230" i="5"/>
  <c r="DK231" i="5"/>
  <c r="DK232" i="5"/>
  <c r="DK233" i="5"/>
  <c r="DK234" i="5"/>
  <c r="DK235" i="5"/>
  <c r="DK236" i="5"/>
  <c r="DK237" i="5"/>
  <c r="DK238" i="5"/>
  <c r="DK239" i="5"/>
  <c r="DK240" i="5"/>
  <c r="DK241" i="5"/>
  <c r="DK242" i="5"/>
  <c r="DK243" i="5"/>
  <c r="DK244" i="5"/>
  <c r="DK245" i="5"/>
  <c r="DK246" i="5"/>
  <c r="DK247" i="5"/>
  <c r="DK248" i="5"/>
  <c r="DK249" i="5"/>
  <c r="DK250" i="5"/>
  <c r="DK251" i="5"/>
  <c r="DK252" i="5"/>
  <c r="DK253" i="5"/>
  <c r="DK254" i="5"/>
  <c r="DK2" i="5"/>
  <c r="DJ3" i="5"/>
  <c r="DJ4" i="5"/>
  <c r="DJ5" i="5"/>
  <c r="DJ6" i="5"/>
  <c r="DJ7" i="5"/>
  <c r="DJ8" i="5"/>
  <c r="DJ9" i="5"/>
  <c r="DJ10" i="5"/>
  <c r="DJ11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26" i="5"/>
  <c r="DJ27" i="5"/>
  <c r="DJ28" i="5"/>
  <c r="DJ29" i="5"/>
  <c r="DJ30" i="5"/>
  <c r="DJ31" i="5"/>
  <c r="DJ32" i="5"/>
  <c r="DJ33" i="5"/>
  <c r="DJ34" i="5"/>
  <c r="DJ35" i="5"/>
  <c r="DJ36" i="5"/>
  <c r="DJ37" i="5"/>
  <c r="DJ38" i="5"/>
  <c r="DJ39" i="5"/>
  <c r="DJ40" i="5"/>
  <c r="DJ41" i="5"/>
  <c r="DJ42" i="5"/>
  <c r="DJ43" i="5"/>
  <c r="DJ44" i="5"/>
  <c r="DJ45" i="5"/>
  <c r="DJ46" i="5"/>
  <c r="DJ47" i="5"/>
  <c r="DJ48" i="5"/>
  <c r="DJ49" i="5"/>
  <c r="DJ50" i="5"/>
  <c r="DJ51" i="5"/>
  <c r="DJ52" i="5"/>
  <c r="DJ53" i="5"/>
  <c r="DJ54" i="5"/>
  <c r="DJ55" i="5"/>
  <c r="DJ56" i="5"/>
  <c r="DJ57" i="5"/>
  <c r="DJ58" i="5"/>
  <c r="DJ59" i="5"/>
  <c r="DJ60" i="5"/>
  <c r="DJ61" i="5"/>
  <c r="DJ62" i="5"/>
  <c r="DJ63" i="5"/>
  <c r="DJ64" i="5"/>
  <c r="DJ65" i="5"/>
  <c r="DJ66" i="5"/>
  <c r="DJ67" i="5"/>
  <c r="DJ68" i="5"/>
  <c r="DJ69" i="5"/>
  <c r="DJ70" i="5"/>
  <c r="DJ71" i="5"/>
  <c r="DJ72" i="5"/>
  <c r="DJ73" i="5"/>
  <c r="DJ74" i="5"/>
  <c r="DJ75" i="5"/>
  <c r="DJ76" i="5"/>
  <c r="DJ77" i="5"/>
  <c r="DJ78" i="5"/>
  <c r="DJ79" i="5"/>
  <c r="DJ80" i="5"/>
  <c r="DJ81" i="5"/>
  <c r="DJ82" i="5"/>
  <c r="DJ83" i="5"/>
  <c r="DJ84" i="5"/>
  <c r="DJ85" i="5"/>
  <c r="DJ86" i="5"/>
  <c r="DJ87" i="5"/>
  <c r="DJ88" i="5"/>
  <c r="DJ89" i="5"/>
  <c r="DJ90" i="5"/>
  <c r="DJ91" i="5"/>
  <c r="DJ92" i="5"/>
  <c r="DJ93" i="5"/>
  <c r="DJ94" i="5"/>
  <c r="DJ95" i="5"/>
  <c r="DJ96" i="5"/>
  <c r="DJ97" i="5"/>
  <c r="DJ98" i="5"/>
  <c r="DJ99" i="5"/>
  <c r="DJ100" i="5"/>
  <c r="DJ101" i="5"/>
  <c r="DJ102" i="5"/>
  <c r="DJ103" i="5"/>
  <c r="DJ104" i="5"/>
  <c r="DJ105" i="5"/>
  <c r="DJ106" i="5"/>
  <c r="DJ107" i="5"/>
  <c r="DJ108" i="5"/>
  <c r="DJ109" i="5"/>
  <c r="DJ110" i="5"/>
  <c r="DJ111" i="5"/>
  <c r="DJ112" i="5"/>
  <c r="DJ113" i="5"/>
  <c r="DJ114" i="5"/>
  <c r="DJ115" i="5"/>
  <c r="DJ116" i="5"/>
  <c r="DJ117" i="5"/>
  <c r="DJ118" i="5"/>
  <c r="DJ119" i="5"/>
  <c r="DJ120" i="5"/>
  <c r="DJ121" i="5"/>
  <c r="DJ122" i="5"/>
  <c r="DJ123" i="5"/>
  <c r="DJ124" i="5"/>
  <c r="DJ125" i="5"/>
  <c r="DJ126" i="5"/>
  <c r="DJ127" i="5"/>
  <c r="DJ128" i="5"/>
  <c r="DJ129" i="5"/>
  <c r="DJ130" i="5"/>
  <c r="DJ131" i="5"/>
  <c r="DJ132" i="5"/>
  <c r="DJ133" i="5"/>
  <c r="DJ134" i="5"/>
  <c r="DJ135" i="5"/>
  <c r="DJ136" i="5"/>
  <c r="DJ137" i="5"/>
  <c r="DJ138" i="5"/>
  <c r="DJ139" i="5"/>
  <c r="DJ140" i="5"/>
  <c r="DJ141" i="5"/>
  <c r="DJ142" i="5"/>
  <c r="DJ143" i="5"/>
  <c r="DJ144" i="5"/>
  <c r="DJ145" i="5"/>
  <c r="DJ146" i="5"/>
  <c r="DJ147" i="5"/>
  <c r="DJ148" i="5"/>
  <c r="DJ149" i="5"/>
  <c r="DJ150" i="5"/>
  <c r="DJ151" i="5"/>
  <c r="DJ152" i="5"/>
  <c r="DJ153" i="5"/>
  <c r="DJ154" i="5"/>
  <c r="DJ155" i="5"/>
  <c r="DJ156" i="5"/>
  <c r="DJ157" i="5"/>
  <c r="DJ158" i="5"/>
  <c r="DJ159" i="5"/>
  <c r="DJ160" i="5"/>
  <c r="DJ161" i="5"/>
  <c r="DJ162" i="5"/>
  <c r="DJ163" i="5"/>
  <c r="DJ164" i="5"/>
  <c r="DJ165" i="5"/>
  <c r="DJ166" i="5"/>
  <c r="DJ167" i="5"/>
  <c r="DJ168" i="5"/>
  <c r="DJ169" i="5"/>
  <c r="DJ170" i="5"/>
  <c r="DJ171" i="5"/>
  <c r="DJ172" i="5"/>
  <c r="DJ173" i="5"/>
  <c r="DJ174" i="5"/>
  <c r="DJ175" i="5"/>
  <c r="DJ176" i="5"/>
  <c r="DJ177" i="5"/>
  <c r="DJ178" i="5"/>
  <c r="DJ179" i="5"/>
  <c r="DJ180" i="5"/>
  <c r="DJ181" i="5"/>
  <c r="DJ182" i="5"/>
  <c r="DJ183" i="5"/>
  <c r="DJ184" i="5"/>
  <c r="DJ185" i="5"/>
  <c r="DJ186" i="5"/>
  <c r="DJ187" i="5"/>
  <c r="DJ188" i="5"/>
  <c r="DJ189" i="5"/>
  <c r="DJ190" i="5"/>
  <c r="DJ191" i="5"/>
  <c r="DJ192" i="5"/>
  <c r="DJ193" i="5"/>
  <c r="DJ194" i="5"/>
  <c r="DJ195" i="5"/>
  <c r="DJ196" i="5"/>
  <c r="DJ197" i="5"/>
  <c r="DJ198" i="5"/>
  <c r="DJ199" i="5"/>
  <c r="DJ200" i="5"/>
  <c r="DJ201" i="5"/>
  <c r="DJ202" i="5"/>
  <c r="DJ203" i="5"/>
  <c r="DJ204" i="5"/>
  <c r="DJ205" i="5"/>
  <c r="DJ206" i="5"/>
  <c r="DJ207" i="5"/>
  <c r="DJ208" i="5"/>
  <c r="DJ209" i="5"/>
  <c r="DJ210" i="5"/>
  <c r="DJ211" i="5"/>
  <c r="DJ212" i="5"/>
  <c r="DJ213" i="5"/>
  <c r="DJ214" i="5"/>
  <c r="DJ215" i="5"/>
  <c r="DJ216" i="5"/>
  <c r="DJ217" i="5"/>
  <c r="DJ218" i="5"/>
  <c r="DJ219" i="5"/>
  <c r="DJ220" i="5"/>
  <c r="DJ221" i="5"/>
  <c r="DJ222" i="5"/>
  <c r="DJ223" i="5"/>
  <c r="DJ224" i="5"/>
  <c r="DJ225" i="5"/>
  <c r="DJ226" i="5"/>
  <c r="DJ227" i="5"/>
  <c r="DJ228" i="5"/>
  <c r="DJ229" i="5"/>
  <c r="DJ230" i="5"/>
  <c r="DJ231" i="5"/>
  <c r="DJ232" i="5"/>
  <c r="DJ233" i="5"/>
  <c r="DJ234" i="5"/>
  <c r="DJ235" i="5"/>
  <c r="DJ236" i="5"/>
  <c r="DJ237" i="5"/>
  <c r="DJ238" i="5"/>
  <c r="DJ239" i="5"/>
  <c r="DJ240" i="5"/>
  <c r="DJ241" i="5"/>
  <c r="DJ242" i="5"/>
  <c r="DJ243" i="5"/>
  <c r="DJ244" i="5"/>
  <c r="DJ245" i="5"/>
  <c r="DJ246" i="5"/>
  <c r="DJ247" i="5"/>
  <c r="DJ248" i="5"/>
  <c r="DJ249" i="5"/>
  <c r="DJ250" i="5"/>
  <c r="DJ251" i="5"/>
  <c r="DJ252" i="5"/>
  <c r="DJ253" i="5"/>
  <c r="DJ254" i="5"/>
  <c r="DJ2" i="5"/>
  <c r="DI4" i="5"/>
  <c r="DI5" i="5"/>
  <c r="DI6" i="5" s="1"/>
  <c r="DI7" i="5" s="1"/>
  <c r="DI8" i="5" s="1"/>
  <c r="DI9" i="5" s="1"/>
  <c r="DI10" i="5" s="1"/>
  <c r="DI11" i="5" s="1"/>
  <c r="DI12" i="5" s="1"/>
  <c r="DI13" i="5" s="1"/>
  <c r="DI14" i="5" s="1"/>
  <c r="DI15" i="5" s="1"/>
  <c r="DI16" i="5" s="1"/>
  <c r="DI17" i="5" s="1"/>
  <c r="DI18" i="5" s="1"/>
  <c r="DI19" i="5" s="1"/>
  <c r="DI20" i="5" s="1"/>
  <c r="DI21" i="5" s="1"/>
  <c r="DI22" i="5" s="1"/>
  <c r="DI23" i="5" s="1"/>
  <c r="DI24" i="5" s="1"/>
  <c r="DI25" i="5" s="1"/>
  <c r="DI26" i="5" s="1"/>
  <c r="DI27" i="5" s="1"/>
  <c r="DI28" i="5" s="1"/>
  <c r="DI29" i="5" s="1"/>
  <c r="DI30" i="5" s="1"/>
  <c r="DI31" i="5" s="1"/>
  <c r="DI32" i="5" s="1"/>
  <c r="DI33" i="5" s="1"/>
  <c r="DI34" i="5" s="1"/>
  <c r="DI35" i="5" s="1"/>
  <c r="DI36" i="5" s="1"/>
  <c r="DI37" i="5" s="1"/>
  <c r="DI38" i="5" s="1"/>
  <c r="DI39" i="5" s="1"/>
  <c r="DI40" i="5" s="1"/>
  <c r="DI41" i="5" s="1"/>
  <c r="DI42" i="5" s="1"/>
  <c r="DI43" i="5" s="1"/>
  <c r="DI44" i="5" s="1"/>
  <c r="DI45" i="5" s="1"/>
  <c r="DI46" i="5" s="1"/>
  <c r="DI47" i="5" s="1"/>
  <c r="DI48" i="5" s="1"/>
  <c r="DI49" i="5" s="1"/>
  <c r="DI50" i="5" s="1"/>
  <c r="DI51" i="5" s="1"/>
  <c r="DI52" i="5" s="1"/>
  <c r="DI53" i="5" s="1"/>
  <c r="DI54" i="5" s="1"/>
  <c r="DI55" i="5" s="1"/>
  <c r="DI56" i="5" s="1"/>
  <c r="DI57" i="5" s="1"/>
  <c r="DI58" i="5" s="1"/>
  <c r="DI59" i="5" s="1"/>
  <c r="DI60" i="5" s="1"/>
  <c r="DI61" i="5" s="1"/>
  <c r="DI62" i="5" s="1"/>
  <c r="DI63" i="5" s="1"/>
  <c r="DI64" i="5" s="1"/>
  <c r="DI65" i="5" s="1"/>
  <c r="DI66" i="5" s="1"/>
  <c r="DI67" i="5" s="1"/>
  <c r="DI68" i="5" s="1"/>
  <c r="DI69" i="5" s="1"/>
  <c r="DI70" i="5" s="1"/>
  <c r="DI71" i="5" s="1"/>
  <c r="DI72" i="5" s="1"/>
  <c r="DI73" i="5" s="1"/>
  <c r="DI74" i="5" s="1"/>
  <c r="DI75" i="5" s="1"/>
  <c r="DI76" i="5" s="1"/>
  <c r="DI77" i="5" s="1"/>
  <c r="DI78" i="5" s="1"/>
  <c r="DI79" i="5" s="1"/>
  <c r="DI80" i="5" s="1"/>
  <c r="DI81" i="5" s="1"/>
  <c r="DI82" i="5" s="1"/>
  <c r="DI83" i="5" s="1"/>
  <c r="DI84" i="5" s="1"/>
  <c r="DI85" i="5" s="1"/>
  <c r="DI86" i="5" s="1"/>
  <c r="DI87" i="5" s="1"/>
  <c r="DI88" i="5" s="1"/>
  <c r="DI89" i="5" s="1"/>
  <c r="DI90" i="5" s="1"/>
  <c r="DI91" i="5" s="1"/>
  <c r="DI92" i="5" s="1"/>
  <c r="DI93" i="5" s="1"/>
  <c r="DI94" i="5" s="1"/>
  <c r="DI95" i="5" s="1"/>
  <c r="DI96" i="5" s="1"/>
  <c r="DI97" i="5" s="1"/>
  <c r="DI98" i="5" s="1"/>
  <c r="DI99" i="5" s="1"/>
  <c r="DI100" i="5" s="1"/>
  <c r="DI101" i="5" s="1"/>
  <c r="DI102" i="5" s="1"/>
  <c r="DI103" i="5" s="1"/>
  <c r="DI104" i="5" s="1"/>
  <c r="DI105" i="5" s="1"/>
  <c r="DI106" i="5" s="1"/>
  <c r="DI107" i="5" s="1"/>
  <c r="DI108" i="5" s="1"/>
  <c r="DI109" i="5" s="1"/>
  <c r="DI110" i="5" s="1"/>
  <c r="DI111" i="5" s="1"/>
  <c r="DI112" i="5" s="1"/>
  <c r="DI113" i="5" s="1"/>
  <c r="DI114" i="5" s="1"/>
  <c r="DI115" i="5" s="1"/>
  <c r="DI116" i="5" s="1"/>
  <c r="DI117" i="5" s="1"/>
  <c r="DI118" i="5" s="1"/>
  <c r="DI119" i="5" s="1"/>
  <c r="DI120" i="5" s="1"/>
  <c r="DI121" i="5" s="1"/>
  <c r="DI122" i="5" s="1"/>
  <c r="DI123" i="5" s="1"/>
  <c r="DI124" i="5" s="1"/>
  <c r="DI125" i="5" s="1"/>
  <c r="DI126" i="5" s="1"/>
  <c r="DI127" i="5" s="1"/>
  <c r="DI128" i="5" s="1"/>
  <c r="DI129" i="5" s="1"/>
  <c r="DI130" i="5" s="1"/>
  <c r="DI131" i="5" s="1"/>
  <c r="DI132" i="5" s="1"/>
  <c r="DI133" i="5" s="1"/>
  <c r="DI134" i="5" s="1"/>
  <c r="DI135" i="5" s="1"/>
  <c r="DI136" i="5" s="1"/>
  <c r="DI137" i="5" s="1"/>
  <c r="DI138" i="5" s="1"/>
  <c r="DI139" i="5" s="1"/>
  <c r="DI140" i="5" s="1"/>
  <c r="DI141" i="5" s="1"/>
  <c r="DI142" i="5" s="1"/>
  <c r="DI143" i="5" s="1"/>
  <c r="DI144" i="5" s="1"/>
  <c r="DI145" i="5" s="1"/>
  <c r="DI146" i="5" s="1"/>
  <c r="DI147" i="5" s="1"/>
  <c r="DI148" i="5" s="1"/>
  <c r="DI149" i="5" s="1"/>
  <c r="DI150" i="5" s="1"/>
  <c r="DI151" i="5" s="1"/>
  <c r="DI152" i="5" s="1"/>
  <c r="DI153" i="5" s="1"/>
  <c r="DI154" i="5" s="1"/>
  <c r="DI155" i="5" s="1"/>
  <c r="DI156" i="5" s="1"/>
  <c r="DI157" i="5" s="1"/>
  <c r="DI158" i="5" s="1"/>
  <c r="DI159" i="5" s="1"/>
  <c r="DI160" i="5" s="1"/>
  <c r="DI161" i="5" s="1"/>
  <c r="DI162" i="5" s="1"/>
  <c r="DI163" i="5" s="1"/>
  <c r="DI164" i="5" s="1"/>
  <c r="DI165" i="5" s="1"/>
  <c r="DI166" i="5" s="1"/>
  <c r="DI167" i="5" s="1"/>
  <c r="DI168" i="5" s="1"/>
  <c r="DI169" i="5" s="1"/>
  <c r="DI170" i="5" s="1"/>
  <c r="DI171" i="5" s="1"/>
  <c r="DI172" i="5" s="1"/>
  <c r="DI173" i="5" s="1"/>
  <c r="DI174" i="5" s="1"/>
  <c r="DI175" i="5" s="1"/>
  <c r="DI176" i="5" s="1"/>
  <c r="DI177" i="5" s="1"/>
  <c r="DI178" i="5" s="1"/>
  <c r="DI179" i="5" s="1"/>
  <c r="DI180" i="5" s="1"/>
  <c r="DI181" i="5" s="1"/>
  <c r="DI182" i="5" s="1"/>
  <c r="DI183" i="5" s="1"/>
  <c r="DI184" i="5" s="1"/>
  <c r="DI185" i="5" s="1"/>
  <c r="DI186" i="5" s="1"/>
  <c r="DI187" i="5" s="1"/>
  <c r="DI188" i="5" s="1"/>
  <c r="DI189" i="5" s="1"/>
  <c r="DI190" i="5" s="1"/>
  <c r="DI191" i="5" s="1"/>
  <c r="DI192" i="5" s="1"/>
  <c r="DI193" i="5" s="1"/>
  <c r="DI194" i="5" s="1"/>
  <c r="DI195" i="5" s="1"/>
  <c r="DI196" i="5" s="1"/>
  <c r="DI197" i="5" s="1"/>
  <c r="DI198" i="5" s="1"/>
  <c r="DI199" i="5" s="1"/>
  <c r="DI200" i="5" s="1"/>
  <c r="DI201" i="5" s="1"/>
  <c r="DI202" i="5" s="1"/>
  <c r="DI203" i="5" s="1"/>
  <c r="DI204" i="5" s="1"/>
  <c r="DI205" i="5" s="1"/>
  <c r="DI206" i="5" s="1"/>
  <c r="DI207" i="5" s="1"/>
  <c r="DI208" i="5" s="1"/>
  <c r="DI209" i="5" s="1"/>
  <c r="DI210" i="5" s="1"/>
  <c r="DI211" i="5" s="1"/>
  <c r="DI212" i="5" s="1"/>
  <c r="DI213" i="5" s="1"/>
  <c r="DI214" i="5" s="1"/>
  <c r="DI215" i="5" s="1"/>
  <c r="DI216" i="5" s="1"/>
  <c r="DI217" i="5" s="1"/>
  <c r="DI218" i="5" s="1"/>
  <c r="DI219" i="5" s="1"/>
  <c r="DI220" i="5" s="1"/>
  <c r="DI221" i="5" s="1"/>
  <c r="DI222" i="5" s="1"/>
  <c r="DI223" i="5" s="1"/>
  <c r="DI224" i="5" s="1"/>
  <c r="DI225" i="5" s="1"/>
  <c r="DI226" i="5" s="1"/>
  <c r="DI227" i="5" s="1"/>
  <c r="DI228" i="5" s="1"/>
  <c r="DI229" i="5" s="1"/>
  <c r="DI230" i="5" s="1"/>
  <c r="DI231" i="5" s="1"/>
  <c r="DI232" i="5" s="1"/>
  <c r="DI233" i="5" s="1"/>
  <c r="DI234" i="5" s="1"/>
  <c r="DI235" i="5" s="1"/>
  <c r="DI236" i="5" s="1"/>
  <c r="DI237" i="5" s="1"/>
  <c r="DI238" i="5" s="1"/>
  <c r="DI239" i="5" s="1"/>
  <c r="DI240" i="5" s="1"/>
  <c r="DI241" i="5" s="1"/>
  <c r="DI242" i="5" s="1"/>
  <c r="DI243" i="5" s="1"/>
  <c r="DI244" i="5" s="1"/>
  <c r="DI245" i="5" s="1"/>
  <c r="DI246" i="5" s="1"/>
  <c r="DI247" i="5" s="1"/>
  <c r="DI248" i="5" s="1"/>
  <c r="DI249" i="5" s="1"/>
  <c r="DI250" i="5" s="1"/>
  <c r="DI251" i="5" s="1"/>
  <c r="DI252" i="5" s="1"/>
  <c r="DI253" i="5" s="1"/>
  <c r="DI254" i="5" s="1"/>
  <c r="DI3" i="5"/>
  <c r="DG3" i="5"/>
  <c r="DG4" i="5"/>
  <c r="DG5" i="5"/>
  <c r="DG6" i="5"/>
  <c r="DG7" i="5"/>
  <c r="DG8" i="5"/>
  <c r="DG9" i="5"/>
  <c r="DG10" i="5"/>
  <c r="DG11" i="5"/>
  <c r="DG12" i="5"/>
  <c r="DG13" i="5"/>
  <c r="DG14" i="5"/>
  <c r="DG15" i="5"/>
  <c r="DG16" i="5"/>
  <c r="DG17" i="5"/>
  <c r="DG18" i="5"/>
  <c r="DG19" i="5"/>
  <c r="DG20" i="5"/>
  <c r="DG21" i="5"/>
  <c r="DG22" i="5"/>
  <c r="DG23" i="5"/>
  <c r="DG24" i="5"/>
  <c r="DG25" i="5"/>
  <c r="DG26" i="5"/>
  <c r="DG27" i="5"/>
  <c r="DG28" i="5"/>
  <c r="DG29" i="5"/>
  <c r="DG30" i="5"/>
  <c r="DG31" i="5"/>
  <c r="DG32" i="5"/>
  <c r="DG33" i="5"/>
  <c r="DG34" i="5"/>
  <c r="DG35" i="5"/>
  <c r="DG36" i="5"/>
  <c r="DG37" i="5"/>
  <c r="DG38" i="5"/>
  <c r="DG39" i="5"/>
  <c r="DG40" i="5"/>
  <c r="DG41" i="5"/>
  <c r="DG42" i="5"/>
  <c r="DG43" i="5"/>
  <c r="DG44" i="5"/>
  <c r="DG45" i="5"/>
  <c r="DG46" i="5"/>
  <c r="DG47" i="5"/>
  <c r="DG48" i="5"/>
  <c r="DG49" i="5"/>
  <c r="DG50" i="5"/>
  <c r="DG51" i="5"/>
  <c r="DG52" i="5"/>
  <c r="DG53" i="5"/>
  <c r="DG54" i="5"/>
  <c r="DG55" i="5"/>
  <c r="DG56" i="5"/>
  <c r="DG57" i="5"/>
  <c r="DG58" i="5"/>
  <c r="DG59" i="5"/>
  <c r="DG60" i="5"/>
  <c r="DG61" i="5"/>
  <c r="DG62" i="5"/>
  <c r="DG63" i="5"/>
  <c r="DG64" i="5"/>
  <c r="DG65" i="5"/>
  <c r="DG66" i="5"/>
  <c r="DG67" i="5"/>
  <c r="DG68" i="5"/>
  <c r="DG69" i="5"/>
  <c r="DG70" i="5"/>
  <c r="DG71" i="5"/>
  <c r="DG72" i="5"/>
  <c r="DG73" i="5"/>
  <c r="DG74" i="5"/>
  <c r="DG75" i="5"/>
  <c r="DG76" i="5"/>
  <c r="DG77" i="5"/>
  <c r="DG78" i="5"/>
  <c r="DG79" i="5"/>
  <c r="DG80" i="5"/>
  <c r="DG81" i="5"/>
  <c r="DG82" i="5"/>
  <c r="DG83" i="5"/>
  <c r="DG84" i="5"/>
  <c r="DG85" i="5"/>
  <c r="DG86" i="5"/>
  <c r="DG87" i="5"/>
  <c r="DG88" i="5"/>
  <c r="DG89" i="5"/>
  <c r="DG90" i="5"/>
  <c r="DG91" i="5"/>
  <c r="DG92" i="5"/>
  <c r="DG93" i="5"/>
  <c r="DG94" i="5"/>
  <c r="DG95" i="5"/>
  <c r="DG96" i="5"/>
  <c r="DG97" i="5"/>
  <c r="DG98" i="5"/>
  <c r="DG99" i="5"/>
  <c r="DG100" i="5"/>
  <c r="DG101" i="5"/>
  <c r="DG102" i="5"/>
  <c r="DG103" i="5"/>
  <c r="DG104" i="5"/>
  <c r="DG105" i="5"/>
  <c r="DG106" i="5"/>
  <c r="DG107" i="5"/>
  <c r="DG108" i="5"/>
  <c r="DG109" i="5"/>
  <c r="DG110" i="5"/>
  <c r="DG111" i="5"/>
  <c r="DG112" i="5"/>
  <c r="DG113" i="5"/>
  <c r="DG114" i="5"/>
  <c r="DG115" i="5"/>
  <c r="DG116" i="5"/>
  <c r="DG117" i="5"/>
  <c r="DG118" i="5"/>
  <c r="DG119" i="5"/>
  <c r="DG120" i="5"/>
  <c r="DG121" i="5"/>
  <c r="DG122" i="5"/>
  <c r="DG123" i="5"/>
  <c r="DG124" i="5"/>
  <c r="DG125" i="5"/>
  <c r="DG126" i="5"/>
  <c r="DG127" i="5"/>
  <c r="DG128" i="5"/>
  <c r="DG129" i="5"/>
  <c r="DG130" i="5"/>
  <c r="DG131" i="5"/>
  <c r="DG132" i="5"/>
  <c r="DG133" i="5"/>
  <c r="DG134" i="5"/>
  <c r="DG135" i="5"/>
  <c r="DG136" i="5"/>
  <c r="DG137" i="5"/>
  <c r="DG138" i="5"/>
  <c r="DG139" i="5"/>
  <c r="DG140" i="5"/>
  <c r="DG141" i="5"/>
  <c r="DG142" i="5"/>
  <c r="DG143" i="5"/>
  <c r="DG144" i="5"/>
  <c r="DG145" i="5"/>
  <c r="DG146" i="5"/>
  <c r="DG147" i="5"/>
  <c r="DG148" i="5"/>
  <c r="DG149" i="5"/>
  <c r="DG150" i="5"/>
  <c r="DG151" i="5"/>
  <c r="DG152" i="5"/>
  <c r="DG153" i="5"/>
  <c r="DG154" i="5"/>
  <c r="DG155" i="5"/>
  <c r="DG156" i="5"/>
  <c r="DG157" i="5"/>
  <c r="DG158" i="5"/>
  <c r="DG159" i="5"/>
  <c r="DG160" i="5"/>
  <c r="DG161" i="5"/>
  <c r="DG162" i="5"/>
  <c r="DG163" i="5"/>
  <c r="DG164" i="5"/>
  <c r="DG165" i="5"/>
  <c r="DG166" i="5"/>
  <c r="DG167" i="5"/>
  <c r="DG168" i="5"/>
  <c r="DG169" i="5"/>
  <c r="DG170" i="5"/>
  <c r="DG171" i="5"/>
  <c r="DG172" i="5"/>
  <c r="DG173" i="5"/>
  <c r="DG174" i="5"/>
  <c r="DG175" i="5"/>
  <c r="DG176" i="5"/>
  <c r="DG177" i="5"/>
  <c r="DG178" i="5"/>
  <c r="DG179" i="5"/>
  <c r="DG180" i="5"/>
  <c r="DG181" i="5"/>
  <c r="DG182" i="5"/>
  <c r="DG183" i="5"/>
  <c r="DG184" i="5"/>
  <c r="DG185" i="5"/>
  <c r="DG186" i="5"/>
  <c r="DG187" i="5"/>
  <c r="DG188" i="5"/>
  <c r="DG189" i="5"/>
  <c r="DG190" i="5"/>
  <c r="DG191" i="5"/>
  <c r="DG192" i="5"/>
  <c r="DG193" i="5"/>
  <c r="DG194" i="5"/>
  <c r="DG195" i="5"/>
  <c r="DG196" i="5"/>
  <c r="DG197" i="5"/>
  <c r="DG198" i="5"/>
  <c r="DG199" i="5"/>
  <c r="DG200" i="5"/>
  <c r="DG201" i="5"/>
  <c r="DG202" i="5"/>
  <c r="DG203" i="5"/>
  <c r="DG204" i="5"/>
  <c r="DG205" i="5"/>
  <c r="DG206" i="5"/>
  <c r="DG207" i="5"/>
  <c r="DG208" i="5"/>
  <c r="DG209" i="5"/>
  <c r="DG210" i="5"/>
  <c r="DG211" i="5"/>
  <c r="DG212" i="5"/>
  <c r="DG213" i="5"/>
  <c r="DG214" i="5"/>
  <c r="DG215" i="5"/>
  <c r="DG216" i="5"/>
  <c r="DG217" i="5"/>
  <c r="DG218" i="5"/>
  <c r="DG219" i="5"/>
  <c r="DG220" i="5"/>
  <c r="DG221" i="5"/>
  <c r="DG222" i="5"/>
  <c r="DG223" i="5"/>
  <c r="DG224" i="5"/>
  <c r="DG225" i="5"/>
  <c r="DG226" i="5"/>
  <c r="DG227" i="5"/>
  <c r="DG228" i="5"/>
  <c r="DG229" i="5"/>
  <c r="DG230" i="5"/>
  <c r="DG231" i="5"/>
  <c r="DG232" i="5"/>
  <c r="DG233" i="5"/>
  <c r="DG234" i="5"/>
  <c r="DG235" i="5"/>
  <c r="DG236" i="5"/>
  <c r="DG237" i="5"/>
  <c r="DG238" i="5"/>
  <c r="DG239" i="5"/>
  <c r="DG240" i="5"/>
  <c r="DG241" i="5"/>
  <c r="DG242" i="5"/>
  <c r="DG243" i="5"/>
  <c r="DG244" i="5"/>
  <c r="DG245" i="5"/>
  <c r="DG246" i="5"/>
  <c r="DG247" i="5"/>
  <c r="DG248" i="5"/>
  <c r="DG249" i="5"/>
  <c r="DG250" i="5"/>
  <c r="DG251" i="5"/>
  <c r="DG252" i="5"/>
  <c r="DG253" i="5"/>
  <c r="DG254" i="5"/>
  <c r="DF3" i="5"/>
  <c r="DF4" i="5"/>
  <c r="DF5" i="5"/>
  <c r="DF6" i="5"/>
  <c r="DF7" i="5"/>
  <c r="DF8" i="5"/>
  <c r="DF9" i="5"/>
  <c r="DF10" i="5"/>
  <c r="DF11" i="5"/>
  <c r="DF12" i="5"/>
  <c r="DF13" i="5"/>
  <c r="DF14" i="5"/>
  <c r="DF15" i="5"/>
  <c r="DF16" i="5"/>
  <c r="DF17" i="5"/>
  <c r="DF18" i="5"/>
  <c r="DF19" i="5"/>
  <c r="DF20" i="5"/>
  <c r="DF21" i="5"/>
  <c r="DF22" i="5"/>
  <c r="DF23" i="5"/>
  <c r="DF24" i="5"/>
  <c r="DF25" i="5"/>
  <c r="DF26" i="5"/>
  <c r="DF27" i="5"/>
  <c r="DF28" i="5"/>
  <c r="DF29" i="5"/>
  <c r="DF30" i="5"/>
  <c r="DF31" i="5"/>
  <c r="DF32" i="5"/>
  <c r="DF33" i="5"/>
  <c r="DF34" i="5"/>
  <c r="DF35" i="5"/>
  <c r="DF36" i="5"/>
  <c r="DF37" i="5"/>
  <c r="DF38" i="5"/>
  <c r="DF39" i="5"/>
  <c r="DF40" i="5"/>
  <c r="DF41" i="5"/>
  <c r="DF42" i="5"/>
  <c r="DF43" i="5"/>
  <c r="DF44" i="5"/>
  <c r="DF45" i="5"/>
  <c r="DF46" i="5"/>
  <c r="DF47" i="5"/>
  <c r="DF48" i="5"/>
  <c r="DF49" i="5"/>
  <c r="DF50" i="5"/>
  <c r="DF51" i="5"/>
  <c r="DF52" i="5"/>
  <c r="DF53" i="5"/>
  <c r="DF54" i="5"/>
  <c r="DF55" i="5"/>
  <c r="DF56" i="5"/>
  <c r="DF57" i="5"/>
  <c r="DF58" i="5"/>
  <c r="DF59" i="5"/>
  <c r="DF60" i="5"/>
  <c r="DF61" i="5"/>
  <c r="DF62" i="5"/>
  <c r="DF63" i="5"/>
  <c r="DF64" i="5"/>
  <c r="DF65" i="5"/>
  <c r="DF66" i="5"/>
  <c r="DF67" i="5"/>
  <c r="DF68" i="5"/>
  <c r="DF69" i="5"/>
  <c r="DF70" i="5"/>
  <c r="DF71" i="5"/>
  <c r="DF72" i="5"/>
  <c r="DF73" i="5"/>
  <c r="DF74" i="5"/>
  <c r="DF75" i="5"/>
  <c r="DF76" i="5"/>
  <c r="DF77" i="5"/>
  <c r="DF78" i="5"/>
  <c r="DF79" i="5"/>
  <c r="DF80" i="5"/>
  <c r="DF81" i="5"/>
  <c r="DF82" i="5"/>
  <c r="DF83" i="5"/>
  <c r="DF84" i="5"/>
  <c r="DF85" i="5"/>
  <c r="DF86" i="5"/>
  <c r="DF87" i="5"/>
  <c r="DF88" i="5"/>
  <c r="DF89" i="5"/>
  <c r="DF90" i="5"/>
  <c r="DF91" i="5"/>
  <c r="DF92" i="5"/>
  <c r="DF93" i="5"/>
  <c r="DF94" i="5"/>
  <c r="DF95" i="5"/>
  <c r="DF96" i="5"/>
  <c r="DF97" i="5"/>
  <c r="DF98" i="5"/>
  <c r="DF99" i="5"/>
  <c r="DF100" i="5"/>
  <c r="DF101" i="5"/>
  <c r="DF102" i="5"/>
  <c r="DF103" i="5"/>
  <c r="DF104" i="5"/>
  <c r="DF105" i="5"/>
  <c r="DF106" i="5"/>
  <c r="DF107" i="5"/>
  <c r="DF108" i="5"/>
  <c r="DF109" i="5"/>
  <c r="DF110" i="5"/>
  <c r="DF111" i="5"/>
  <c r="DF112" i="5"/>
  <c r="DF113" i="5"/>
  <c r="DF114" i="5"/>
  <c r="DF115" i="5"/>
  <c r="DF116" i="5"/>
  <c r="DF117" i="5"/>
  <c r="DF118" i="5"/>
  <c r="DF119" i="5"/>
  <c r="DF120" i="5"/>
  <c r="DF121" i="5"/>
  <c r="DF122" i="5"/>
  <c r="DF123" i="5"/>
  <c r="DF124" i="5"/>
  <c r="DF125" i="5"/>
  <c r="DF126" i="5"/>
  <c r="DF127" i="5"/>
  <c r="DF128" i="5"/>
  <c r="DF129" i="5"/>
  <c r="DF130" i="5"/>
  <c r="DF131" i="5"/>
  <c r="DF132" i="5"/>
  <c r="DF133" i="5"/>
  <c r="DF134" i="5"/>
  <c r="DF135" i="5"/>
  <c r="DF136" i="5"/>
  <c r="DF137" i="5"/>
  <c r="DF138" i="5"/>
  <c r="DF139" i="5"/>
  <c r="DF140" i="5"/>
  <c r="DF141" i="5"/>
  <c r="DF142" i="5"/>
  <c r="DF143" i="5"/>
  <c r="DF144" i="5"/>
  <c r="DF145" i="5"/>
  <c r="DF146" i="5"/>
  <c r="DF147" i="5"/>
  <c r="DF148" i="5"/>
  <c r="DF149" i="5"/>
  <c r="DF150" i="5"/>
  <c r="DF151" i="5"/>
  <c r="DF152" i="5"/>
  <c r="DF153" i="5"/>
  <c r="DF154" i="5"/>
  <c r="DF155" i="5"/>
  <c r="DF156" i="5"/>
  <c r="DF157" i="5"/>
  <c r="DF158" i="5"/>
  <c r="DF159" i="5"/>
  <c r="DF160" i="5"/>
  <c r="DF161" i="5"/>
  <c r="DF162" i="5"/>
  <c r="DF163" i="5"/>
  <c r="DF164" i="5"/>
  <c r="DF165" i="5"/>
  <c r="DF166" i="5"/>
  <c r="DF167" i="5"/>
  <c r="DF168" i="5"/>
  <c r="DF169" i="5"/>
  <c r="DF170" i="5"/>
  <c r="DF171" i="5"/>
  <c r="DF172" i="5"/>
  <c r="DF173" i="5"/>
  <c r="DF174" i="5"/>
  <c r="DF175" i="5"/>
  <c r="DF176" i="5"/>
  <c r="DF177" i="5"/>
  <c r="DF178" i="5"/>
  <c r="DF179" i="5"/>
  <c r="DF180" i="5"/>
  <c r="DF181" i="5"/>
  <c r="DF182" i="5"/>
  <c r="DF183" i="5"/>
  <c r="DF184" i="5"/>
  <c r="DF185" i="5"/>
  <c r="DF186" i="5"/>
  <c r="DF187" i="5"/>
  <c r="DF188" i="5"/>
  <c r="DF189" i="5"/>
  <c r="DF190" i="5"/>
  <c r="DF191" i="5"/>
  <c r="DF192" i="5"/>
  <c r="DF193" i="5"/>
  <c r="DF194" i="5"/>
  <c r="DF195" i="5"/>
  <c r="DF196" i="5"/>
  <c r="DF197" i="5"/>
  <c r="DF198" i="5"/>
  <c r="DF199" i="5"/>
  <c r="DF200" i="5"/>
  <c r="DF201" i="5"/>
  <c r="DF202" i="5"/>
  <c r="DF203" i="5"/>
  <c r="DF204" i="5"/>
  <c r="DF205" i="5"/>
  <c r="DF206" i="5"/>
  <c r="DF207" i="5"/>
  <c r="DF208" i="5"/>
  <c r="DF209" i="5"/>
  <c r="DF210" i="5"/>
  <c r="DF211" i="5"/>
  <c r="DF212" i="5"/>
  <c r="DF213" i="5"/>
  <c r="DF214" i="5"/>
  <c r="DF215" i="5"/>
  <c r="DF216" i="5"/>
  <c r="DF217" i="5"/>
  <c r="DF218" i="5"/>
  <c r="DF219" i="5"/>
  <c r="DF220" i="5"/>
  <c r="DF221" i="5"/>
  <c r="DF222" i="5"/>
  <c r="DF223" i="5"/>
  <c r="DF224" i="5"/>
  <c r="DF225" i="5"/>
  <c r="DF226" i="5"/>
  <c r="DF227" i="5"/>
  <c r="DF228" i="5"/>
  <c r="DF229" i="5"/>
  <c r="DF230" i="5"/>
  <c r="DF231" i="5"/>
  <c r="DF232" i="5"/>
  <c r="DF233" i="5"/>
  <c r="DF234" i="5"/>
  <c r="DF235" i="5"/>
  <c r="DF236" i="5"/>
  <c r="DF237" i="5"/>
  <c r="DF238" i="5"/>
  <c r="DF239" i="5"/>
  <c r="DF240" i="5"/>
  <c r="DF241" i="5"/>
  <c r="DF242" i="5"/>
  <c r="DF243" i="5"/>
  <c r="DF244" i="5"/>
  <c r="DF245" i="5"/>
  <c r="DF246" i="5"/>
  <c r="DF247" i="5"/>
  <c r="DF248" i="5"/>
  <c r="DF249" i="5"/>
  <c r="DF250" i="5"/>
  <c r="DF251" i="5"/>
  <c r="DF252" i="5"/>
  <c r="DF253" i="5"/>
  <c r="DF254" i="5"/>
  <c r="DF2" i="5"/>
  <c r="DG2" i="5"/>
  <c r="DE4" i="5"/>
  <c r="DE5" i="5" s="1"/>
  <c r="DE6" i="5" s="1"/>
  <c r="DE7" i="5" s="1"/>
  <c r="DE8" i="5" s="1"/>
  <c r="DE9" i="5" s="1"/>
  <c r="DE10" i="5" s="1"/>
  <c r="DE11" i="5" s="1"/>
  <c r="DE12" i="5" s="1"/>
  <c r="DE13" i="5" s="1"/>
  <c r="DE14" i="5" s="1"/>
  <c r="DE15" i="5" s="1"/>
  <c r="DE16" i="5" s="1"/>
  <c r="DE17" i="5" s="1"/>
  <c r="DE18" i="5" s="1"/>
  <c r="DE19" i="5" s="1"/>
  <c r="DE20" i="5" s="1"/>
  <c r="DE21" i="5" s="1"/>
  <c r="DE22" i="5" s="1"/>
  <c r="DE23" i="5" s="1"/>
  <c r="DE24" i="5" s="1"/>
  <c r="DE25" i="5" s="1"/>
  <c r="DE26" i="5" s="1"/>
  <c r="DE27" i="5" s="1"/>
  <c r="DE28" i="5" s="1"/>
  <c r="DE29" i="5" s="1"/>
  <c r="DE30" i="5" s="1"/>
  <c r="DE31" i="5" s="1"/>
  <c r="DE32" i="5" s="1"/>
  <c r="DE33" i="5" s="1"/>
  <c r="DE34" i="5" s="1"/>
  <c r="DE35" i="5" s="1"/>
  <c r="DE36" i="5" s="1"/>
  <c r="DE37" i="5" s="1"/>
  <c r="DE38" i="5" s="1"/>
  <c r="DE39" i="5" s="1"/>
  <c r="DE40" i="5" s="1"/>
  <c r="DE41" i="5" s="1"/>
  <c r="DE42" i="5" s="1"/>
  <c r="DE43" i="5" s="1"/>
  <c r="DE44" i="5" s="1"/>
  <c r="DE45" i="5" s="1"/>
  <c r="DE46" i="5" s="1"/>
  <c r="DE47" i="5" s="1"/>
  <c r="DE48" i="5" s="1"/>
  <c r="DE49" i="5" s="1"/>
  <c r="DE50" i="5" s="1"/>
  <c r="DE51" i="5" s="1"/>
  <c r="DE52" i="5" s="1"/>
  <c r="DE53" i="5" s="1"/>
  <c r="DE54" i="5" s="1"/>
  <c r="DE55" i="5" s="1"/>
  <c r="DE56" i="5" s="1"/>
  <c r="DE57" i="5" s="1"/>
  <c r="DE58" i="5" s="1"/>
  <c r="DE59" i="5" s="1"/>
  <c r="DE60" i="5" s="1"/>
  <c r="DE61" i="5" s="1"/>
  <c r="DE62" i="5" s="1"/>
  <c r="DE63" i="5" s="1"/>
  <c r="DE64" i="5" s="1"/>
  <c r="DE65" i="5" s="1"/>
  <c r="DE66" i="5" s="1"/>
  <c r="DE67" i="5" s="1"/>
  <c r="DE68" i="5" s="1"/>
  <c r="DE69" i="5" s="1"/>
  <c r="DE70" i="5" s="1"/>
  <c r="DE71" i="5" s="1"/>
  <c r="DE72" i="5" s="1"/>
  <c r="DE73" i="5" s="1"/>
  <c r="DE74" i="5" s="1"/>
  <c r="DE75" i="5" s="1"/>
  <c r="DE76" i="5" s="1"/>
  <c r="DE77" i="5" s="1"/>
  <c r="DE78" i="5" s="1"/>
  <c r="DE79" i="5" s="1"/>
  <c r="DE80" i="5" s="1"/>
  <c r="DE81" i="5" s="1"/>
  <c r="DE82" i="5" s="1"/>
  <c r="DE83" i="5" s="1"/>
  <c r="DE84" i="5" s="1"/>
  <c r="DE85" i="5" s="1"/>
  <c r="DE86" i="5" s="1"/>
  <c r="DE87" i="5" s="1"/>
  <c r="DE88" i="5" s="1"/>
  <c r="DE89" i="5" s="1"/>
  <c r="DE90" i="5" s="1"/>
  <c r="DE91" i="5" s="1"/>
  <c r="DE92" i="5" s="1"/>
  <c r="DE93" i="5" s="1"/>
  <c r="DE94" i="5" s="1"/>
  <c r="DE95" i="5" s="1"/>
  <c r="DE96" i="5" s="1"/>
  <c r="DE97" i="5" s="1"/>
  <c r="DE98" i="5" s="1"/>
  <c r="DE99" i="5" s="1"/>
  <c r="DE100" i="5" s="1"/>
  <c r="DE101" i="5" s="1"/>
  <c r="DE102" i="5" s="1"/>
  <c r="DE103" i="5" s="1"/>
  <c r="DE104" i="5" s="1"/>
  <c r="DE105" i="5" s="1"/>
  <c r="DE106" i="5" s="1"/>
  <c r="DE107" i="5" s="1"/>
  <c r="DE108" i="5" s="1"/>
  <c r="DE109" i="5" s="1"/>
  <c r="DE110" i="5" s="1"/>
  <c r="DE111" i="5" s="1"/>
  <c r="DE112" i="5" s="1"/>
  <c r="DE113" i="5" s="1"/>
  <c r="DE114" i="5" s="1"/>
  <c r="DE115" i="5" s="1"/>
  <c r="DE116" i="5" s="1"/>
  <c r="DE117" i="5" s="1"/>
  <c r="DE118" i="5" s="1"/>
  <c r="DE119" i="5" s="1"/>
  <c r="DE120" i="5" s="1"/>
  <c r="DE121" i="5" s="1"/>
  <c r="DE122" i="5" s="1"/>
  <c r="DE123" i="5" s="1"/>
  <c r="DE124" i="5" s="1"/>
  <c r="DE125" i="5" s="1"/>
  <c r="DE126" i="5" s="1"/>
  <c r="DE127" i="5" s="1"/>
  <c r="DE128" i="5" s="1"/>
  <c r="DE129" i="5" s="1"/>
  <c r="DE130" i="5" s="1"/>
  <c r="DE131" i="5" s="1"/>
  <c r="DE132" i="5" s="1"/>
  <c r="DE133" i="5" s="1"/>
  <c r="DE134" i="5" s="1"/>
  <c r="DE135" i="5" s="1"/>
  <c r="DE136" i="5" s="1"/>
  <c r="DE137" i="5" s="1"/>
  <c r="DE138" i="5" s="1"/>
  <c r="DE139" i="5" s="1"/>
  <c r="DE140" i="5" s="1"/>
  <c r="DE141" i="5" s="1"/>
  <c r="DE142" i="5" s="1"/>
  <c r="DE143" i="5" s="1"/>
  <c r="DE144" i="5" s="1"/>
  <c r="DE145" i="5" s="1"/>
  <c r="DE146" i="5" s="1"/>
  <c r="DE147" i="5" s="1"/>
  <c r="DE148" i="5" s="1"/>
  <c r="DE149" i="5" s="1"/>
  <c r="DE150" i="5" s="1"/>
  <c r="DE151" i="5" s="1"/>
  <c r="DE152" i="5" s="1"/>
  <c r="DE153" i="5" s="1"/>
  <c r="DE154" i="5" s="1"/>
  <c r="DE155" i="5" s="1"/>
  <c r="DE156" i="5" s="1"/>
  <c r="DE157" i="5" s="1"/>
  <c r="DE158" i="5" s="1"/>
  <c r="DE159" i="5" s="1"/>
  <c r="DE160" i="5" s="1"/>
  <c r="DE161" i="5" s="1"/>
  <c r="DE162" i="5" s="1"/>
  <c r="DE163" i="5" s="1"/>
  <c r="DE164" i="5" s="1"/>
  <c r="DE165" i="5" s="1"/>
  <c r="DE166" i="5" s="1"/>
  <c r="DE167" i="5" s="1"/>
  <c r="DE168" i="5" s="1"/>
  <c r="DE169" i="5" s="1"/>
  <c r="DE170" i="5" s="1"/>
  <c r="DE171" i="5" s="1"/>
  <c r="DE172" i="5" s="1"/>
  <c r="DE173" i="5" s="1"/>
  <c r="DE174" i="5" s="1"/>
  <c r="DE175" i="5" s="1"/>
  <c r="DE176" i="5" s="1"/>
  <c r="DE177" i="5" s="1"/>
  <c r="DE178" i="5" s="1"/>
  <c r="DE179" i="5" s="1"/>
  <c r="DE180" i="5" s="1"/>
  <c r="DE181" i="5" s="1"/>
  <c r="DE182" i="5" s="1"/>
  <c r="DE183" i="5" s="1"/>
  <c r="DE184" i="5" s="1"/>
  <c r="DE185" i="5" s="1"/>
  <c r="DE186" i="5" s="1"/>
  <c r="DE187" i="5" s="1"/>
  <c r="DE188" i="5" s="1"/>
  <c r="DE189" i="5" s="1"/>
  <c r="DE190" i="5" s="1"/>
  <c r="DE191" i="5" s="1"/>
  <c r="DE192" i="5" s="1"/>
  <c r="DE193" i="5" s="1"/>
  <c r="DE194" i="5" s="1"/>
  <c r="DE195" i="5" s="1"/>
  <c r="DE196" i="5" s="1"/>
  <c r="DE197" i="5" s="1"/>
  <c r="DE198" i="5" s="1"/>
  <c r="DE199" i="5" s="1"/>
  <c r="DE200" i="5" s="1"/>
  <c r="DE201" i="5" s="1"/>
  <c r="DE202" i="5" s="1"/>
  <c r="DE203" i="5" s="1"/>
  <c r="DE204" i="5" s="1"/>
  <c r="DE205" i="5" s="1"/>
  <c r="DE206" i="5" s="1"/>
  <c r="DE207" i="5" s="1"/>
  <c r="DE208" i="5" s="1"/>
  <c r="DE209" i="5" s="1"/>
  <c r="DE210" i="5" s="1"/>
  <c r="DE211" i="5" s="1"/>
  <c r="DE212" i="5" s="1"/>
  <c r="DE213" i="5" s="1"/>
  <c r="DE214" i="5" s="1"/>
  <c r="DE215" i="5" s="1"/>
  <c r="DE216" i="5" s="1"/>
  <c r="DE217" i="5" s="1"/>
  <c r="DE218" i="5" s="1"/>
  <c r="DE219" i="5" s="1"/>
  <c r="DE220" i="5" s="1"/>
  <c r="DE221" i="5" s="1"/>
  <c r="DE222" i="5" s="1"/>
  <c r="DE223" i="5" s="1"/>
  <c r="DE224" i="5" s="1"/>
  <c r="DE225" i="5" s="1"/>
  <c r="DE226" i="5" s="1"/>
  <c r="DE227" i="5" s="1"/>
  <c r="DE228" i="5" s="1"/>
  <c r="DE229" i="5" s="1"/>
  <c r="DE230" i="5" s="1"/>
  <c r="DE231" i="5" s="1"/>
  <c r="DE232" i="5" s="1"/>
  <c r="DE233" i="5" s="1"/>
  <c r="DE234" i="5" s="1"/>
  <c r="DE235" i="5" s="1"/>
  <c r="DE236" i="5" s="1"/>
  <c r="DE237" i="5" s="1"/>
  <c r="DE238" i="5" s="1"/>
  <c r="DE239" i="5" s="1"/>
  <c r="DE240" i="5" s="1"/>
  <c r="DE241" i="5" s="1"/>
  <c r="DE242" i="5" s="1"/>
  <c r="DE243" i="5" s="1"/>
  <c r="DE244" i="5" s="1"/>
  <c r="DE245" i="5" s="1"/>
  <c r="DE246" i="5" s="1"/>
  <c r="DE247" i="5" s="1"/>
  <c r="DE248" i="5" s="1"/>
  <c r="DE249" i="5" s="1"/>
  <c r="DE250" i="5" s="1"/>
  <c r="DE251" i="5" s="1"/>
  <c r="DE252" i="5" s="1"/>
  <c r="DE253" i="5" s="1"/>
  <c r="DE254" i="5" s="1"/>
  <c r="DE3" i="5"/>
  <c r="DC3" i="5"/>
  <c r="DC4" i="5"/>
  <c r="DC5" i="5"/>
  <c r="DC6" i="5"/>
  <c r="DC7" i="5"/>
  <c r="DC8" i="5"/>
  <c r="DC9" i="5"/>
  <c r="DC10" i="5"/>
  <c r="DC11" i="5"/>
  <c r="DC12" i="5"/>
  <c r="DC13" i="5"/>
  <c r="DC14" i="5"/>
  <c r="DC15" i="5"/>
  <c r="DC16" i="5"/>
  <c r="DC17" i="5"/>
  <c r="DC18" i="5"/>
  <c r="DC19" i="5"/>
  <c r="DC20" i="5"/>
  <c r="DC21" i="5"/>
  <c r="DC22" i="5"/>
  <c r="DC23" i="5"/>
  <c r="DC24" i="5"/>
  <c r="DC25" i="5"/>
  <c r="DC26" i="5"/>
  <c r="DC27" i="5"/>
  <c r="DC28" i="5"/>
  <c r="DC29" i="5"/>
  <c r="DC30" i="5"/>
  <c r="DC31" i="5"/>
  <c r="DC32" i="5"/>
  <c r="DC33" i="5"/>
  <c r="DC34" i="5"/>
  <c r="DC35" i="5"/>
  <c r="DC36" i="5"/>
  <c r="DC37" i="5"/>
  <c r="DC38" i="5"/>
  <c r="DC39" i="5"/>
  <c r="DC40" i="5"/>
  <c r="DC41" i="5"/>
  <c r="DC42" i="5"/>
  <c r="DC43" i="5"/>
  <c r="DC44" i="5"/>
  <c r="DC45" i="5"/>
  <c r="DC46" i="5"/>
  <c r="DC47" i="5"/>
  <c r="DC48" i="5"/>
  <c r="DC49" i="5"/>
  <c r="DC50" i="5"/>
  <c r="DC51" i="5"/>
  <c r="DC52" i="5"/>
  <c r="DC53" i="5"/>
  <c r="DC54" i="5"/>
  <c r="DC55" i="5"/>
  <c r="DC56" i="5"/>
  <c r="DC57" i="5"/>
  <c r="DC58" i="5"/>
  <c r="DC59" i="5"/>
  <c r="DC60" i="5"/>
  <c r="DC61" i="5"/>
  <c r="DC62" i="5"/>
  <c r="DC63" i="5"/>
  <c r="DC64" i="5"/>
  <c r="DC65" i="5"/>
  <c r="DC66" i="5"/>
  <c r="DC67" i="5"/>
  <c r="DC68" i="5"/>
  <c r="DC69" i="5"/>
  <c r="DC70" i="5"/>
  <c r="DC71" i="5"/>
  <c r="DC72" i="5"/>
  <c r="DC73" i="5"/>
  <c r="DC74" i="5"/>
  <c r="DC75" i="5"/>
  <c r="DC76" i="5"/>
  <c r="DC77" i="5"/>
  <c r="DC78" i="5"/>
  <c r="DC79" i="5"/>
  <c r="DC80" i="5"/>
  <c r="DC81" i="5"/>
  <c r="DC82" i="5"/>
  <c r="DC83" i="5"/>
  <c r="DC84" i="5"/>
  <c r="DC85" i="5"/>
  <c r="DC86" i="5"/>
  <c r="DC87" i="5"/>
  <c r="DC88" i="5"/>
  <c r="DC89" i="5"/>
  <c r="DC90" i="5"/>
  <c r="DC91" i="5"/>
  <c r="DC92" i="5"/>
  <c r="DC93" i="5"/>
  <c r="DC94" i="5"/>
  <c r="DC95" i="5"/>
  <c r="DC96" i="5"/>
  <c r="DC97" i="5"/>
  <c r="DC98" i="5"/>
  <c r="DC99" i="5"/>
  <c r="DC100" i="5"/>
  <c r="DC101" i="5"/>
  <c r="DC102" i="5"/>
  <c r="DC103" i="5"/>
  <c r="DC104" i="5"/>
  <c r="DC105" i="5"/>
  <c r="DC106" i="5"/>
  <c r="DC107" i="5"/>
  <c r="DC108" i="5"/>
  <c r="DC109" i="5"/>
  <c r="DC110" i="5"/>
  <c r="DC111" i="5"/>
  <c r="DC112" i="5"/>
  <c r="DC113" i="5"/>
  <c r="DC114" i="5"/>
  <c r="DC115" i="5"/>
  <c r="DC116" i="5"/>
  <c r="DC117" i="5"/>
  <c r="DC118" i="5"/>
  <c r="DC119" i="5"/>
  <c r="DC120" i="5"/>
  <c r="DC121" i="5"/>
  <c r="DC122" i="5"/>
  <c r="DC123" i="5"/>
  <c r="DC124" i="5"/>
  <c r="DC125" i="5"/>
  <c r="DC126" i="5"/>
  <c r="DC127" i="5"/>
  <c r="DC128" i="5"/>
  <c r="DC129" i="5"/>
  <c r="DC130" i="5"/>
  <c r="DC131" i="5"/>
  <c r="DC132" i="5"/>
  <c r="DC133" i="5"/>
  <c r="DC134" i="5"/>
  <c r="DC135" i="5"/>
  <c r="DC136" i="5"/>
  <c r="DC137" i="5"/>
  <c r="DC138" i="5"/>
  <c r="DC139" i="5"/>
  <c r="DC140" i="5"/>
  <c r="DC141" i="5"/>
  <c r="DC142" i="5"/>
  <c r="DC143" i="5"/>
  <c r="DC144" i="5"/>
  <c r="DC145" i="5"/>
  <c r="DC146" i="5"/>
  <c r="DC147" i="5"/>
  <c r="DC148" i="5"/>
  <c r="DC149" i="5"/>
  <c r="DC150" i="5"/>
  <c r="DC151" i="5"/>
  <c r="DC152" i="5"/>
  <c r="DC153" i="5"/>
  <c r="DC154" i="5"/>
  <c r="DC155" i="5"/>
  <c r="DC156" i="5"/>
  <c r="DC157" i="5"/>
  <c r="DC158" i="5"/>
  <c r="DC159" i="5"/>
  <c r="DC160" i="5"/>
  <c r="DC161" i="5"/>
  <c r="DC162" i="5"/>
  <c r="DC163" i="5"/>
  <c r="DC164" i="5"/>
  <c r="DC165" i="5"/>
  <c r="DC166" i="5"/>
  <c r="DC167" i="5"/>
  <c r="DC168" i="5"/>
  <c r="DC169" i="5"/>
  <c r="DC170" i="5"/>
  <c r="DC171" i="5"/>
  <c r="DC172" i="5"/>
  <c r="DC173" i="5"/>
  <c r="DC174" i="5"/>
  <c r="DC175" i="5"/>
  <c r="DC176" i="5"/>
  <c r="DC177" i="5"/>
  <c r="DC178" i="5"/>
  <c r="DC179" i="5"/>
  <c r="DC180" i="5"/>
  <c r="DC181" i="5"/>
  <c r="DC182" i="5"/>
  <c r="DC183" i="5"/>
  <c r="DC184" i="5"/>
  <c r="DC185" i="5"/>
  <c r="DC186" i="5"/>
  <c r="DC187" i="5"/>
  <c r="DC188" i="5"/>
  <c r="DC189" i="5"/>
  <c r="DC190" i="5"/>
  <c r="DC191" i="5"/>
  <c r="DC192" i="5"/>
  <c r="DC193" i="5"/>
  <c r="DC194" i="5"/>
  <c r="DC195" i="5"/>
  <c r="DC196" i="5"/>
  <c r="DC197" i="5"/>
  <c r="DC198" i="5"/>
  <c r="DC199" i="5"/>
  <c r="DC200" i="5"/>
  <c r="DC201" i="5"/>
  <c r="DC202" i="5"/>
  <c r="DC203" i="5"/>
  <c r="DC204" i="5"/>
  <c r="DC205" i="5"/>
  <c r="DC206" i="5"/>
  <c r="DC207" i="5"/>
  <c r="DC208" i="5"/>
  <c r="DC209" i="5"/>
  <c r="DC210" i="5"/>
  <c r="DC211" i="5"/>
  <c r="DC212" i="5"/>
  <c r="DC213" i="5"/>
  <c r="DC214" i="5"/>
  <c r="DC215" i="5"/>
  <c r="DC216" i="5"/>
  <c r="DC217" i="5"/>
  <c r="DC218" i="5"/>
  <c r="DC219" i="5"/>
  <c r="DC220" i="5"/>
  <c r="DC221" i="5"/>
  <c r="DC222" i="5"/>
  <c r="DC223" i="5"/>
  <c r="DC224" i="5"/>
  <c r="DC225" i="5"/>
  <c r="DC226" i="5"/>
  <c r="DC227" i="5"/>
  <c r="DC228" i="5"/>
  <c r="DC229" i="5"/>
  <c r="DC230" i="5"/>
  <c r="DC231" i="5"/>
  <c r="DC232" i="5"/>
  <c r="DC233" i="5"/>
  <c r="DC234" i="5"/>
  <c r="DC235" i="5"/>
  <c r="DC236" i="5"/>
  <c r="DC237" i="5"/>
  <c r="DC238" i="5"/>
  <c r="DC239" i="5"/>
  <c r="DC240" i="5"/>
  <c r="DC241" i="5"/>
  <c r="DC242" i="5"/>
  <c r="DC243" i="5"/>
  <c r="DC244" i="5"/>
  <c r="DC245" i="5"/>
  <c r="DC246" i="5"/>
  <c r="DC247" i="5"/>
  <c r="DC248" i="5"/>
  <c r="DC249" i="5"/>
  <c r="DC250" i="5"/>
  <c r="DC251" i="5"/>
  <c r="DC252" i="5"/>
  <c r="DC253" i="5"/>
  <c r="DC254" i="5"/>
  <c r="DC2" i="5"/>
  <c r="DB3" i="5"/>
  <c r="DB4" i="5"/>
  <c r="DB5" i="5"/>
  <c r="DB6" i="5"/>
  <c r="DB7" i="5"/>
  <c r="DB8" i="5"/>
  <c r="DB9" i="5"/>
  <c r="DB10" i="5"/>
  <c r="DB11" i="5"/>
  <c r="DB12" i="5"/>
  <c r="DB13" i="5"/>
  <c r="DB14" i="5"/>
  <c r="DB15" i="5"/>
  <c r="DB16" i="5"/>
  <c r="DB17" i="5"/>
  <c r="DB18" i="5"/>
  <c r="DB19" i="5"/>
  <c r="DB20" i="5"/>
  <c r="DB21" i="5"/>
  <c r="DB22" i="5"/>
  <c r="DB23" i="5"/>
  <c r="DB24" i="5"/>
  <c r="DB25" i="5"/>
  <c r="DB26" i="5"/>
  <c r="DB27" i="5"/>
  <c r="DB28" i="5"/>
  <c r="DB29" i="5"/>
  <c r="DB30" i="5"/>
  <c r="DB31" i="5"/>
  <c r="DB32" i="5"/>
  <c r="DB33" i="5"/>
  <c r="DB34" i="5"/>
  <c r="DB35" i="5"/>
  <c r="DB36" i="5"/>
  <c r="DB37" i="5"/>
  <c r="DB38" i="5"/>
  <c r="DB39" i="5"/>
  <c r="DB40" i="5"/>
  <c r="DB41" i="5"/>
  <c r="DB42" i="5"/>
  <c r="DB43" i="5"/>
  <c r="DB44" i="5"/>
  <c r="DB45" i="5"/>
  <c r="DB46" i="5"/>
  <c r="DB47" i="5"/>
  <c r="DB48" i="5"/>
  <c r="DB49" i="5"/>
  <c r="DB50" i="5"/>
  <c r="DB51" i="5"/>
  <c r="DB52" i="5"/>
  <c r="DB53" i="5"/>
  <c r="DB54" i="5"/>
  <c r="DB55" i="5"/>
  <c r="DB56" i="5"/>
  <c r="DB57" i="5"/>
  <c r="DB58" i="5"/>
  <c r="DB59" i="5"/>
  <c r="DB60" i="5"/>
  <c r="DB61" i="5"/>
  <c r="DB62" i="5"/>
  <c r="DB63" i="5"/>
  <c r="DB64" i="5"/>
  <c r="DB65" i="5"/>
  <c r="DB66" i="5"/>
  <c r="DB67" i="5"/>
  <c r="DB68" i="5"/>
  <c r="DB69" i="5"/>
  <c r="DB70" i="5"/>
  <c r="DB71" i="5"/>
  <c r="DB72" i="5"/>
  <c r="DB73" i="5"/>
  <c r="DB74" i="5"/>
  <c r="DB75" i="5"/>
  <c r="DB76" i="5"/>
  <c r="DB77" i="5"/>
  <c r="DB78" i="5"/>
  <c r="DB79" i="5"/>
  <c r="DB80" i="5"/>
  <c r="DB81" i="5"/>
  <c r="DB82" i="5"/>
  <c r="DB83" i="5"/>
  <c r="DB84" i="5"/>
  <c r="DB85" i="5"/>
  <c r="DB86" i="5"/>
  <c r="DB87" i="5"/>
  <c r="DB88" i="5"/>
  <c r="DB89" i="5"/>
  <c r="DB90" i="5"/>
  <c r="DB91" i="5"/>
  <c r="DB92" i="5"/>
  <c r="DB93" i="5"/>
  <c r="DB94" i="5"/>
  <c r="DB95" i="5"/>
  <c r="DB96" i="5"/>
  <c r="DB97" i="5"/>
  <c r="DB98" i="5"/>
  <c r="DB99" i="5"/>
  <c r="DB100" i="5"/>
  <c r="DB101" i="5"/>
  <c r="DB102" i="5"/>
  <c r="DB103" i="5"/>
  <c r="DB104" i="5"/>
  <c r="DB105" i="5"/>
  <c r="DB106" i="5"/>
  <c r="DB107" i="5"/>
  <c r="DB108" i="5"/>
  <c r="DB109" i="5"/>
  <c r="DB110" i="5"/>
  <c r="DB111" i="5"/>
  <c r="DB112" i="5"/>
  <c r="DB113" i="5"/>
  <c r="DB114" i="5"/>
  <c r="DB115" i="5"/>
  <c r="DB116" i="5"/>
  <c r="DB117" i="5"/>
  <c r="DB118" i="5"/>
  <c r="DB119" i="5"/>
  <c r="DB120" i="5"/>
  <c r="DB121" i="5"/>
  <c r="DB122" i="5"/>
  <c r="DB123" i="5"/>
  <c r="DB124" i="5"/>
  <c r="DB125" i="5"/>
  <c r="DB126" i="5"/>
  <c r="DB127" i="5"/>
  <c r="DB128" i="5"/>
  <c r="DB129" i="5"/>
  <c r="DB130" i="5"/>
  <c r="DB131" i="5"/>
  <c r="DB132" i="5"/>
  <c r="DB133" i="5"/>
  <c r="DB134" i="5"/>
  <c r="DB135" i="5"/>
  <c r="DB136" i="5"/>
  <c r="DB137" i="5"/>
  <c r="DB138" i="5"/>
  <c r="DB139" i="5"/>
  <c r="DB140" i="5"/>
  <c r="DB141" i="5"/>
  <c r="DB142" i="5"/>
  <c r="DB143" i="5"/>
  <c r="DB144" i="5"/>
  <c r="DB145" i="5"/>
  <c r="DB146" i="5"/>
  <c r="DB147" i="5"/>
  <c r="DB148" i="5"/>
  <c r="DB149" i="5"/>
  <c r="DB150" i="5"/>
  <c r="DB151" i="5"/>
  <c r="DB152" i="5"/>
  <c r="DB153" i="5"/>
  <c r="DB154" i="5"/>
  <c r="DB155" i="5"/>
  <c r="DB156" i="5"/>
  <c r="DB157" i="5"/>
  <c r="DB158" i="5"/>
  <c r="DB159" i="5"/>
  <c r="DB160" i="5"/>
  <c r="DB161" i="5"/>
  <c r="DB162" i="5"/>
  <c r="DB163" i="5"/>
  <c r="DB164" i="5"/>
  <c r="DB165" i="5"/>
  <c r="DB166" i="5"/>
  <c r="DB167" i="5"/>
  <c r="DB168" i="5"/>
  <c r="DB169" i="5"/>
  <c r="DB170" i="5"/>
  <c r="DB171" i="5"/>
  <c r="DB172" i="5"/>
  <c r="DB173" i="5"/>
  <c r="DB174" i="5"/>
  <c r="DB175" i="5"/>
  <c r="DB176" i="5"/>
  <c r="DB177" i="5"/>
  <c r="DB178" i="5"/>
  <c r="DB179" i="5"/>
  <c r="DB180" i="5"/>
  <c r="DB181" i="5"/>
  <c r="DB182" i="5"/>
  <c r="DB183" i="5"/>
  <c r="DB184" i="5"/>
  <c r="DB185" i="5"/>
  <c r="DB186" i="5"/>
  <c r="DB187" i="5"/>
  <c r="DB188" i="5"/>
  <c r="DB189" i="5"/>
  <c r="DB190" i="5"/>
  <c r="DB191" i="5"/>
  <c r="DB192" i="5"/>
  <c r="DB193" i="5"/>
  <c r="DB194" i="5"/>
  <c r="DB195" i="5"/>
  <c r="DB196" i="5"/>
  <c r="DB197" i="5"/>
  <c r="DB198" i="5"/>
  <c r="DB199" i="5"/>
  <c r="DB200" i="5"/>
  <c r="DB201" i="5"/>
  <c r="DB202" i="5"/>
  <c r="DB203" i="5"/>
  <c r="DB204" i="5"/>
  <c r="DB205" i="5"/>
  <c r="DB206" i="5"/>
  <c r="DB207" i="5"/>
  <c r="DB208" i="5"/>
  <c r="DB209" i="5"/>
  <c r="DB210" i="5"/>
  <c r="DB211" i="5"/>
  <c r="DB212" i="5"/>
  <c r="DB213" i="5"/>
  <c r="DB214" i="5"/>
  <c r="DB215" i="5"/>
  <c r="DB216" i="5"/>
  <c r="DB217" i="5"/>
  <c r="DB218" i="5"/>
  <c r="DB219" i="5"/>
  <c r="DB220" i="5"/>
  <c r="DB221" i="5"/>
  <c r="DB222" i="5"/>
  <c r="DB223" i="5"/>
  <c r="DB224" i="5"/>
  <c r="DB225" i="5"/>
  <c r="DB226" i="5"/>
  <c r="DB227" i="5"/>
  <c r="DB228" i="5"/>
  <c r="DB229" i="5"/>
  <c r="DB230" i="5"/>
  <c r="DB231" i="5"/>
  <c r="DB232" i="5"/>
  <c r="DB233" i="5"/>
  <c r="DB234" i="5"/>
  <c r="DB235" i="5"/>
  <c r="DB236" i="5"/>
  <c r="DB237" i="5"/>
  <c r="DB238" i="5"/>
  <c r="DB239" i="5"/>
  <c r="DB240" i="5"/>
  <c r="DB241" i="5"/>
  <c r="DB242" i="5"/>
  <c r="DB243" i="5"/>
  <c r="DB244" i="5"/>
  <c r="DB245" i="5"/>
  <c r="DB246" i="5"/>
  <c r="DB247" i="5"/>
  <c r="DB248" i="5"/>
  <c r="DB249" i="5"/>
  <c r="DB250" i="5"/>
  <c r="DB251" i="5"/>
  <c r="DB252" i="5"/>
  <c r="DB253" i="5"/>
  <c r="DB254" i="5"/>
  <c r="DB2" i="5"/>
  <c r="DA4" i="5"/>
  <c r="DA5" i="5"/>
  <c r="DA6" i="5"/>
  <c r="DA7" i="5"/>
  <c r="DA8" i="5"/>
  <c r="DA9" i="5"/>
  <c r="DA10" i="5"/>
  <c r="DA11" i="5"/>
  <c r="DA12" i="5" s="1"/>
  <c r="DA13" i="5" s="1"/>
  <c r="DA14" i="5" s="1"/>
  <c r="DA15" i="5" s="1"/>
  <c r="DA16" i="5" s="1"/>
  <c r="DA17" i="5" s="1"/>
  <c r="DA18" i="5" s="1"/>
  <c r="DA19" i="5" s="1"/>
  <c r="DA20" i="5" s="1"/>
  <c r="DA21" i="5" s="1"/>
  <c r="DA22" i="5" s="1"/>
  <c r="DA23" i="5" s="1"/>
  <c r="DA24" i="5" s="1"/>
  <c r="DA25" i="5" s="1"/>
  <c r="DA26" i="5" s="1"/>
  <c r="DA27" i="5" s="1"/>
  <c r="DA28" i="5" s="1"/>
  <c r="DA29" i="5" s="1"/>
  <c r="DA30" i="5" s="1"/>
  <c r="DA31" i="5" s="1"/>
  <c r="DA32" i="5" s="1"/>
  <c r="DA33" i="5" s="1"/>
  <c r="DA34" i="5" s="1"/>
  <c r="DA35" i="5" s="1"/>
  <c r="DA36" i="5" s="1"/>
  <c r="DA37" i="5" s="1"/>
  <c r="DA38" i="5" s="1"/>
  <c r="DA39" i="5" s="1"/>
  <c r="DA40" i="5" s="1"/>
  <c r="DA41" i="5" s="1"/>
  <c r="DA42" i="5" s="1"/>
  <c r="DA43" i="5" s="1"/>
  <c r="DA44" i="5" s="1"/>
  <c r="DA45" i="5" s="1"/>
  <c r="DA46" i="5" s="1"/>
  <c r="DA47" i="5" s="1"/>
  <c r="DA48" i="5" s="1"/>
  <c r="DA49" i="5" s="1"/>
  <c r="DA50" i="5" s="1"/>
  <c r="DA51" i="5" s="1"/>
  <c r="DA52" i="5" s="1"/>
  <c r="DA53" i="5" s="1"/>
  <c r="DA54" i="5" s="1"/>
  <c r="DA55" i="5" s="1"/>
  <c r="DA56" i="5" s="1"/>
  <c r="DA57" i="5" s="1"/>
  <c r="DA58" i="5" s="1"/>
  <c r="DA59" i="5" s="1"/>
  <c r="DA60" i="5" s="1"/>
  <c r="DA61" i="5" s="1"/>
  <c r="DA62" i="5" s="1"/>
  <c r="DA63" i="5" s="1"/>
  <c r="DA64" i="5" s="1"/>
  <c r="DA65" i="5" s="1"/>
  <c r="DA66" i="5" s="1"/>
  <c r="DA67" i="5" s="1"/>
  <c r="DA68" i="5" s="1"/>
  <c r="DA69" i="5" s="1"/>
  <c r="DA70" i="5" s="1"/>
  <c r="DA71" i="5" s="1"/>
  <c r="DA72" i="5" s="1"/>
  <c r="DA73" i="5" s="1"/>
  <c r="DA74" i="5" s="1"/>
  <c r="DA75" i="5" s="1"/>
  <c r="DA76" i="5" s="1"/>
  <c r="DA77" i="5" s="1"/>
  <c r="DA78" i="5" s="1"/>
  <c r="DA79" i="5" s="1"/>
  <c r="DA80" i="5" s="1"/>
  <c r="DA81" i="5" s="1"/>
  <c r="DA82" i="5" s="1"/>
  <c r="DA83" i="5" s="1"/>
  <c r="DA84" i="5" s="1"/>
  <c r="DA85" i="5" s="1"/>
  <c r="DA86" i="5" s="1"/>
  <c r="DA87" i="5" s="1"/>
  <c r="DA88" i="5" s="1"/>
  <c r="DA89" i="5" s="1"/>
  <c r="DA90" i="5" s="1"/>
  <c r="DA91" i="5" s="1"/>
  <c r="DA92" i="5" s="1"/>
  <c r="DA93" i="5" s="1"/>
  <c r="DA94" i="5" s="1"/>
  <c r="DA95" i="5" s="1"/>
  <c r="DA96" i="5" s="1"/>
  <c r="DA97" i="5" s="1"/>
  <c r="DA98" i="5" s="1"/>
  <c r="DA99" i="5" s="1"/>
  <c r="DA100" i="5" s="1"/>
  <c r="DA101" i="5" s="1"/>
  <c r="DA102" i="5" s="1"/>
  <c r="DA103" i="5" s="1"/>
  <c r="DA104" i="5" s="1"/>
  <c r="DA105" i="5" s="1"/>
  <c r="DA106" i="5" s="1"/>
  <c r="DA107" i="5" s="1"/>
  <c r="DA108" i="5" s="1"/>
  <c r="DA109" i="5" s="1"/>
  <c r="DA110" i="5" s="1"/>
  <c r="DA111" i="5" s="1"/>
  <c r="DA112" i="5" s="1"/>
  <c r="DA113" i="5" s="1"/>
  <c r="DA114" i="5" s="1"/>
  <c r="DA115" i="5" s="1"/>
  <c r="DA116" i="5" s="1"/>
  <c r="DA117" i="5" s="1"/>
  <c r="DA118" i="5" s="1"/>
  <c r="DA119" i="5" s="1"/>
  <c r="DA120" i="5" s="1"/>
  <c r="DA121" i="5" s="1"/>
  <c r="DA122" i="5" s="1"/>
  <c r="DA123" i="5" s="1"/>
  <c r="DA124" i="5" s="1"/>
  <c r="DA125" i="5" s="1"/>
  <c r="DA126" i="5" s="1"/>
  <c r="DA127" i="5" s="1"/>
  <c r="DA128" i="5" s="1"/>
  <c r="DA129" i="5" s="1"/>
  <c r="DA130" i="5" s="1"/>
  <c r="DA131" i="5" s="1"/>
  <c r="DA132" i="5" s="1"/>
  <c r="DA133" i="5" s="1"/>
  <c r="DA134" i="5" s="1"/>
  <c r="DA135" i="5" s="1"/>
  <c r="DA136" i="5" s="1"/>
  <c r="DA137" i="5" s="1"/>
  <c r="DA138" i="5" s="1"/>
  <c r="DA139" i="5" s="1"/>
  <c r="DA140" i="5" s="1"/>
  <c r="DA141" i="5" s="1"/>
  <c r="DA142" i="5" s="1"/>
  <c r="DA143" i="5" s="1"/>
  <c r="DA144" i="5" s="1"/>
  <c r="DA145" i="5" s="1"/>
  <c r="DA146" i="5" s="1"/>
  <c r="DA147" i="5" s="1"/>
  <c r="DA148" i="5" s="1"/>
  <c r="DA149" i="5" s="1"/>
  <c r="DA150" i="5" s="1"/>
  <c r="DA151" i="5" s="1"/>
  <c r="DA152" i="5" s="1"/>
  <c r="DA153" i="5" s="1"/>
  <c r="DA154" i="5" s="1"/>
  <c r="DA155" i="5" s="1"/>
  <c r="DA156" i="5" s="1"/>
  <c r="DA157" i="5" s="1"/>
  <c r="DA158" i="5" s="1"/>
  <c r="DA159" i="5" s="1"/>
  <c r="DA160" i="5" s="1"/>
  <c r="DA161" i="5" s="1"/>
  <c r="DA162" i="5" s="1"/>
  <c r="DA163" i="5" s="1"/>
  <c r="DA164" i="5" s="1"/>
  <c r="DA165" i="5" s="1"/>
  <c r="DA166" i="5" s="1"/>
  <c r="DA167" i="5" s="1"/>
  <c r="DA168" i="5" s="1"/>
  <c r="DA169" i="5" s="1"/>
  <c r="DA170" i="5" s="1"/>
  <c r="DA171" i="5" s="1"/>
  <c r="DA172" i="5" s="1"/>
  <c r="DA173" i="5" s="1"/>
  <c r="DA174" i="5" s="1"/>
  <c r="DA175" i="5" s="1"/>
  <c r="DA176" i="5" s="1"/>
  <c r="DA177" i="5" s="1"/>
  <c r="DA178" i="5" s="1"/>
  <c r="DA179" i="5" s="1"/>
  <c r="DA180" i="5" s="1"/>
  <c r="DA181" i="5" s="1"/>
  <c r="DA182" i="5" s="1"/>
  <c r="DA183" i="5" s="1"/>
  <c r="DA184" i="5" s="1"/>
  <c r="DA185" i="5" s="1"/>
  <c r="DA186" i="5" s="1"/>
  <c r="DA187" i="5" s="1"/>
  <c r="DA188" i="5" s="1"/>
  <c r="DA189" i="5" s="1"/>
  <c r="DA190" i="5" s="1"/>
  <c r="DA191" i="5" s="1"/>
  <c r="DA192" i="5" s="1"/>
  <c r="DA193" i="5" s="1"/>
  <c r="DA194" i="5" s="1"/>
  <c r="DA195" i="5" s="1"/>
  <c r="DA196" i="5" s="1"/>
  <c r="DA197" i="5" s="1"/>
  <c r="DA198" i="5" s="1"/>
  <c r="DA199" i="5" s="1"/>
  <c r="DA200" i="5" s="1"/>
  <c r="DA201" i="5" s="1"/>
  <c r="DA202" i="5" s="1"/>
  <c r="DA203" i="5" s="1"/>
  <c r="DA204" i="5" s="1"/>
  <c r="DA205" i="5" s="1"/>
  <c r="DA206" i="5" s="1"/>
  <c r="DA207" i="5" s="1"/>
  <c r="DA208" i="5" s="1"/>
  <c r="DA209" i="5" s="1"/>
  <c r="DA210" i="5" s="1"/>
  <c r="DA211" i="5" s="1"/>
  <c r="DA212" i="5" s="1"/>
  <c r="DA213" i="5" s="1"/>
  <c r="DA214" i="5" s="1"/>
  <c r="DA215" i="5" s="1"/>
  <c r="DA216" i="5" s="1"/>
  <c r="DA217" i="5" s="1"/>
  <c r="DA218" i="5" s="1"/>
  <c r="DA219" i="5" s="1"/>
  <c r="DA220" i="5" s="1"/>
  <c r="DA221" i="5" s="1"/>
  <c r="DA222" i="5" s="1"/>
  <c r="DA223" i="5" s="1"/>
  <c r="DA224" i="5" s="1"/>
  <c r="DA225" i="5" s="1"/>
  <c r="DA226" i="5" s="1"/>
  <c r="DA227" i="5" s="1"/>
  <c r="DA228" i="5" s="1"/>
  <c r="DA229" i="5" s="1"/>
  <c r="DA230" i="5" s="1"/>
  <c r="DA231" i="5" s="1"/>
  <c r="DA232" i="5" s="1"/>
  <c r="DA233" i="5" s="1"/>
  <c r="DA234" i="5" s="1"/>
  <c r="DA235" i="5" s="1"/>
  <c r="DA236" i="5" s="1"/>
  <c r="DA237" i="5" s="1"/>
  <c r="DA238" i="5" s="1"/>
  <c r="DA239" i="5" s="1"/>
  <c r="DA240" i="5" s="1"/>
  <c r="DA241" i="5" s="1"/>
  <c r="DA242" i="5" s="1"/>
  <c r="DA243" i="5" s="1"/>
  <c r="DA244" i="5" s="1"/>
  <c r="DA245" i="5" s="1"/>
  <c r="DA246" i="5" s="1"/>
  <c r="DA247" i="5" s="1"/>
  <c r="DA248" i="5" s="1"/>
  <c r="DA249" i="5" s="1"/>
  <c r="DA250" i="5" s="1"/>
  <c r="DA251" i="5" s="1"/>
  <c r="DA252" i="5" s="1"/>
  <c r="DA253" i="5" s="1"/>
  <c r="DA254" i="5" s="1"/>
  <c r="DA3" i="5"/>
  <c r="CY17" i="5"/>
  <c r="CY18" i="5"/>
  <c r="CY19" i="5"/>
  <c r="CY20" i="5"/>
  <c r="CY21" i="5"/>
  <c r="CY22" i="5"/>
  <c r="CY23" i="5"/>
  <c r="CY24" i="5"/>
  <c r="CY25" i="5" s="1"/>
  <c r="CY26" i="5" s="1"/>
  <c r="CY27" i="5" s="1"/>
  <c r="CY28" i="5" s="1"/>
  <c r="CY29" i="5" s="1"/>
  <c r="CY30" i="5" s="1"/>
  <c r="CY31" i="5" s="1"/>
  <c r="CY32" i="5" s="1"/>
  <c r="CY33" i="5" s="1"/>
  <c r="CY34" i="5" s="1"/>
  <c r="CY35" i="5" s="1"/>
  <c r="CY36" i="5" s="1"/>
  <c r="CY37" i="5" s="1"/>
  <c r="CY38" i="5" s="1"/>
  <c r="CY39" i="5" s="1"/>
  <c r="CY40" i="5" s="1"/>
  <c r="CY41" i="5" s="1"/>
  <c r="CY42" i="5" s="1"/>
  <c r="CY43" i="5" s="1"/>
  <c r="CY44" i="5" s="1"/>
  <c r="CY45" i="5" s="1"/>
  <c r="CY46" i="5" s="1"/>
  <c r="CY47" i="5" s="1"/>
  <c r="CY48" i="5" s="1"/>
  <c r="CY49" i="5" s="1"/>
  <c r="CY50" i="5" s="1"/>
  <c r="CY51" i="5" s="1"/>
  <c r="CY52" i="5" s="1"/>
  <c r="CY53" i="5" s="1"/>
  <c r="CY54" i="5" s="1"/>
  <c r="CY55" i="5" s="1"/>
  <c r="CY56" i="5" s="1"/>
  <c r="CY57" i="5" s="1"/>
  <c r="CY58" i="5" s="1"/>
  <c r="CY59" i="5" s="1"/>
  <c r="CY60" i="5" s="1"/>
  <c r="CY61" i="5" s="1"/>
  <c r="CY62" i="5" s="1"/>
  <c r="CY63" i="5" s="1"/>
  <c r="CY64" i="5" s="1"/>
  <c r="CY65" i="5" s="1"/>
  <c r="CY66" i="5" s="1"/>
  <c r="CY67" i="5" s="1"/>
  <c r="CY68" i="5" s="1"/>
  <c r="CY69" i="5" s="1"/>
  <c r="CY70" i="5" s="1"/>
  <c r="CY71" i="5" s="1"/>
  <c r="CY72" i="5" s="1"/>
  <c r="CY73" i="5" s="1"/>
  <c r="CY74" i="5" s="1"/>
  <c r="CY75" i="5" s="1"/>
  <c r="CY76" i="5" s="1"/>
  <c r="CY77" i="5" s="1"/>
  <c r="CY78" i="5" s="1"/>
  <c r="CY79" i="5" s="1"/>
  <c r="CY80" i="5" s="1"/>
  <c r="CY81" i="5" s="1"/>
  <c r="CY82" i="5" s="1"/>
  <c r="CY83" i="5" s="1"/>
  <c r="CY84" i="5" s="1"/>
  <c r="CY85" i="5" s="1"/>
  <c r="CY86" i="5" s="1"/>
  <c r="CY87" i="5" s="1"/>
  <c r="CY88" i="5" s="1"/>
  <c r="CY89" i="5" s="1"/>
  <c r="CY90" i="5" s="1"/>
  <c r="CY91" i="5" s="1"/>
  <c r="CY92" i="5" s="1"/>
  <c r="CY93" i="5" s="1"/>
  <c r="CY94" i="5" s="1"/>
  <c r="CY95" i="5" s="1"/>
  <c r="CY96" i="5" s="1"/>
  <c r="CY97" i="5" s="1"/>
  <c r="CY98" i="5" s="1"/>
  <c r="CY99" i="5" s="1"/>
  <c r="CY100" i="5" s="1"/>
  <c r="CY101" i="5" s="1"/>
  <c r="CY102" i="5" s="1"/>
  <c r="CY103" i="5" s="1"/>
  <c r="CY104" i="5" s="1"/>
  <c r="CY105" i="5" s="1"/>
  <c r="CY106" i="5" s="1"/>
  <c r="CY107" i="5" s="1"/>
  <c r="CY108" i="5" s="1"/>
  <c r="CY109" i="5" s="1"/>
  <c r="CY110" i="5" s="1"/>
  <c r="CY111" i="5" s="1"/>
  <c r="CY112" i="5" s="1"/>
  <c r="CY113" i="5" s="1"/>
  <c r="CY114" i="5" s="1"/>
  <c r="CY115" i="5" s="1"/>
  <c r="CY116" i="5" s="1"/>
  <c r="CY117" i="5" s="1"/>
  <c r="CY118" i="5" s="1"/>
  <c r="CY119" i="5" s="1"/>
  <c r="CY120" i="5" s="1"/>
  <c r="CY121" i="5" s="1"/>
  <c r="CY122" i="5" s="1"/>
  <c r="CY123" i="5" s="1"/>
  <c r="CY124" i="5" s="1"/>
  <c r="CY125" i="5" s="1"/>
  <c r="CY126" i="5" s="1"/>
  <c r="CY127" i="5" s="1"/>
  <c r="CY128" i="5" s="1"/>
  <c r="CY129" i="5" s="1"/>
  <c r="CY130" i="5" s="1"/>
  <c r="CY131" i="5" s="1"/>
  <c r="CY132" i="5" s="1"/>
  <c r="CY133" i="5" s="1"/>
  <c r="CY134" i="5" s="1"/>
  <c r="CY135" i="5" s="1"/>
  <c r="CY136" i="5" s="1"/>
  <c r="CY137" i="5" s="1"/>
  <c r="CY138" i="5" s="1"/>
  <c r="CY139" i="5" s="1"/>
  <c r="CY140" i="5" s="1"/>
  <c r="CY141" i="5" s="1"/>
  <c r="CY142" i="5" s="1"/>
  <c r="CY143" i="5" s="1"/>
  <c r="CY144" i="5" s="1"/>
  <c r="CY145" i="5" s="1"/>
  <c r="CY146" i="5" s="1"/>
  <c r="CY147" i="5" s="1"/>
  <c r="CY148" i="5" s="1"/>
  <c r="CY149" i="5" s="1"/>
  <c r="CY150" i="5" s="1"/>
  <c r="CY151" i="5" s="1"/>
  <c r="CY152" i="5" s="1"/>
  <c r="CY153" i="5" s="1"/>
  <c r="CY154" i="5" s="1"/>
  <c r="CY155" i="5" s="1"/>
  <c r="CY156" i="5" s="1"/>
  <c r="CY157" i="5" s="1"/>
  <c r="CY158" i="5" s="1"/>
  <c r="CY159" i="5" s="1"/>
  <c r="CY160" i="5" s="1"/>
  <c r="CY161" i="5" s="1"/>
  <c r="CY162" i="5" s="1"/>
  <c r="CY163" i="5" s="1"/>
  <c r="CY164" i="5" s="1"/>
  <c r="CY165" i="5" s="1"/>
  <c r="CY166" i="5" s="1"/>
  <c r="CY167" i="5" s="1"/>
  <c r="CY168" i="5" s="1"/>
  <c r="CY169" i="5" s="1"/>
  <c r="CY170" i="5" s="1"/>
  <c r="CY171" i="5" s="1"/>
  <c r="CY172" i="5" s="1"/>
  <c r="CY173" i="5" s="1"/>
  <c r="CY174" i="5" s="1"/>
  <c r="CY175" i="5" s="1"/>
  <c r="CY176" i="5" s="1"/>
  <c r="CY177" i="5" s="1"/>
  <c r="CY178" i="5" s="1"/>
  <c r="CY179" i="5" s="1"/>
  <c r="CY180" i="5" s="1"/>
  <c r="CY181" i="5" s="1"/>
  <c r="CY182" i="5" s="1"/>
  <c r="CY183" i="5" s="1"/>
  <c r="CY184" i="5" s="1"/>
  <c r="CY185" i="5" s="1"/>
  <c r="CY186" i="5" s="1"/>
  <c r="CY187" i="5" s="1"/>
  <c r="CY188" i="5" s="1"/>
  <c r="CY189" i="5" s="1"/>
  <c r="CY190" i="5" s="1"/>
  <c r="CY191" i="5" s="1"/>
  <c r="CY192" i="5" s="1"/>
  <c r="CY193" i="5" s="1"/>
  <c r="CY194" i="5" s="1"/>
  <c r="CY195" i="5" s="1"/>
  <c r="CY196" i="5" s="1"/>
  <c r="CY197" i="5" s="1"/>
  <c r="CY198" i="5" s="1"/>
  <c r="CY199" i="5" s="1"/>
  <c r="CY200" i="5" s="1"/>
  <c r="CY201" i="5" s="1"/>
  <c r="CY202" i="5" s="1"/>
  <c r="CY203" i="5" s="1"/>
  <c r="CY204" i="5" s="1"/>
  <c r="CY205" i="5" s="1"/>
  <c r="CY206" i="5" s="1"/>
  <c r="CY207" i="5" s="1"/>
  <c r="CY208" i="5" s="1"/>
  <c r="CY209" i="5" s="1"/>
  <c r="CY210" i="5" s="1"/>
  <c r="CY211" i="5" s="1"/>
  <c r="CY212" i="5" s="1"/>
  <c r="CY213" i="5" s="1"/>
  <c r="CY214" i="5" s="1"/>
  <c r="CY215" i="5" s="1"/>
  <c r="CY216" i="5" s="1"/>
  <c r="CY217" i="5" s="1"/>
  <c r="CY218" i="5" s="1"/>
  <c r="CY219" i="5" s="1"/>
  <c r="CY220" i="5" s="1"/>
  <c r="CY221" i="5" s="1"/>
  <c r="CY222" i="5" s="1"/>
  <c r="CY223" i="5" s="1"/>
  <c r="CY224" i="5" s="1"/>
  <c r="CY225" i="5" s="1"/>
  <c r="CY226" i="5" s="1"/>
  <c r="CY227" i="5" s="1"/>
  <c r="CY228" i="5" s="1"/>
  <c r="CY229" i="5" s="1"/>
  <c r="CY230" i="5" s="1"/>
  <c r="CY231" i="5" s="1"/>
  <c r="CY232" i="5" s="1"/>
  <c r="CY233" i="5" s="1"/>
  <c r="CY234" i="5" s="1"/>
  <c r="CY235" i="5" s="1"/>
  <c r="CY236" i="5" s="1"/>
  <c r="CY237" i="5" s="1"/>
  <c r="CY238" i="5" s="1"/>
  <c r="CY239" i="5" s="1"/>
  <c r="CY240" i="5" s="1"/>
  <c r="CY241" i="5" s="1"/>
  <c r="CY242" i="5" s="1"/>
  <c r="CY243" i="5" s="1"/>
  <c r="CY244" i="5" s="1"/>
  <c r="CY245" i="5" s="1"/>
  <c r="CY246" i="5" s="1"/>
  <c r="CY247" i="5" s="1"/>
  <c r="CY248" i="5" s="1"/>
  <c r="CY249" i="5" s="1"/>
  <c r="CY250" i="5" s="1"/>
  <c r="CY251" i="5" s="1"/>
  <c r="CY252" i="5" s="1"/>
  <c r="CY253" i="5" s="1"/>
  <c r="CY254" i="5" s="1"/>
  <c r="CY16" i="5"/>
  <c r="CY4" i="5"/>
  <c r="CY5" i="5"/>
  <c r="CY6" i="5" s="1"/>
  <c r="CY7" i="5" s="1"/>
  <c r="CY8" i="5" s="1"/>
  <c r="CY9" i="5" s="1"/>
  <c r="CY10" i="5" s="1"/>
  <c r="CY11" i="5" s="1"/>
  <c r="CY12" i="5" s="1"/>
  <c r="CY13" i="5" s="1"/>
  <c r="CY14" i="5" s="1"/>
  <c r="CY15" i="5" s="1"/>
  <c r="CY3" i="5"/>
  <c r="CY2" i="5"/>
  <c r="CQ3" i="5"/>
  <c r="CQ4" i="5"/>
  <c r="CQ5" i="5"/>
  <c r="CQ6" i="5"/>
  <c r="CQ7" i="5"/>
  <c r="CQ8" i="5"/>
  <c r="CQ9" i="5"/>
  <c r="CQ10" i="5"/>
  <c r="CQ11" i="5"/>
  <c r="CQ12" i="5"/>
  <c r="CQ13" i="5"/>
  <c r="CQ14" i="5"/>
  <c r="CQ15" i="5"/>
  <c r="CQ16" i="5"/>
  <c r="CQ17" i="5"/>
  <c r="CQ18" i="5"/>
  <c r="CQ19" i="5"/>
  <c r="CQ20" i="5"/>
  <c r="CQ21" i="5"/>
  <c r="CQ22" i="5"/>
  <c r="CQ23" i="5"/>
  <c r="CQ24" i="5"/>
  <c r="CQ25" i="5"/>
  <c r="CQ26" i="5"/>
  <c r="CQ27" i="5"/>
  <c r="CQ28" i="5"/>
  <c r="CQ29" i="5"/>
  <c r="CQ30" i="5"/>
  <c r="CQ31" i="5"/>
  <c r="CQ32" i="5"/>
  <c r="CQ33" i="5"/>
  <c r="CQ34" i="5"/>
  <c r="CQ35" i="5"/>
  <c r="CQ36" i="5"/>
  <c r="CQ37" i="5"/>
  <c r="CQ38" i="5"/>
  <c r="CQ39" i="5"/>
  <c r="CQ40" i="5"/>
  <c r="CQ41" i="5"/>
  <c r="CQ42" i="5"/>
  <c r="CQ43" i="5"/>
  <c r="CQ44" i="5"/>
  <c r="CQ45" i="5"/>
  <c r="CQ46" i="5"/>
  <c r="CQ47" i="5"/>
  <c r="CQ48" i="5"/>
  <c r="CQ49" i="5"/>
  <c r="CQ50" i="5"/>
  <c r="CQ51" i="5"/>
  <c r="CQ52" i="5"/>
  <c r="CQ53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Q84" i="5"/>
  <c r="CQ85" i="5"/>
  <c r="CQ86" i="5"/>
  <c r="CQ87" i="5"/>
  <c r="CQ88" i="5"/>
  <c r="CQ89" i="5"/>
  <c r="CQ90" i="5"/>
  <c r="CQ91" i="5"/>
  <c r="CQ92" i="5"/>
  <c r="CQ93" i="5"/>
  <c r="CQ94" i="5"/>
  <c r="CQ95" i="5"/>
  <c r="CQ96" i="5"/>
  <c r="CQ97" i="5"/>
  <c r="CQ98" i="5"/>
  <c r="CQ99" i="5"/>
  <c r="CQ100" i="5"/>
  <c r="CQ101" i="5"/>
  <c r="CQ102" i="5"/>
  <c r="CQ103" i="5"/>
  <c r="CQ104" i="5"/>
  <c r="CQ105" i="5"/>
  <c r="CQ106" i="5"/>
  <c r="CQ107" i="5"/>
  <c r="CQ108" i="5"/>
  <c r="CQ109" i="5"/>
  <c r="CQ110" i="5"/>
  <c r="CQ111" i="5"/>
  <c r="CQ112" i="5"/>
  <c r="CQ113" i="5"/>
  <c r="CQ114" i="5"/>
  <c r="CQ115" i="5"/>
  <c r="CQ116" i="5"/>
  <c r="CQ117" i="5"/>
  <c r="CQ118" i="5"/>
  <c r="CQ119" i="5"/>
  <c r="CQ120" i="5"/>
  <c r="CQ121" i="5"/>
  <c r="CQ122" i="5"/>
  <c r="CQ123" i="5"/>
  <c r="CQ124" i="5"/>
  <c r="CQ125" i="5"/>
  <c r="CQ126" i="5"/>
  <c r="CQ127" i="5"/>
  <c r="CQ128" i="5"/>
  <c r="CQ129" i="5"/>
  <c r="CQ130" i="5"/>
  <c r="CQ131" i="5"/>
  <c r="CQ132" i="5"/>
  <c r="CQ133" i="5"/>
  <c r="CQ134" i="5"/>
  <c r="CQ135" i="5"/>
  <c r="CQ136" i="5"/>
  <c r="CQ137" i="5"/>
  <c r="CQ138" i="5"/>
  <c r="CQ139" i="5"/>
  <c r="CQ140" i="5"/>
  <c r="CQ141" i="5"/>
  <c r="CQ142" i="5"/>
  <c r="CQ143" i="5"/>
  <c r="CQ144" i="5"/>
  <c r="CQ145" i="5"/>
  <c r="CQ146" i="5"/>
  <c r="CQ147" i="5"/>
  <c r="CQ148" i="5"/>
  <c r="CQ149" i="5"/>
  <c r="CQ150" i="5"/>
  <c r="CQ151" i="5"/>
  <c r="CQ152" i="5"/>
  <c r="CQ153" i="5"/>
  <c r="CQ154" i="5"/>
  <c r="CQ155" i="5"/>
  <c r="CQ156" i="5"/>
  <c r="CQ157" i="5"/>
  <c r="CQ158" i="5"/>
  <c r="CQ159" i="5"/>
  <c r="CQ160" i="5"/>
  <c r="CQ161" i="5"/>
  <c r="CQ162" i="5"/>
  <c r="CQ163" i="5"/>
  <c r="CQ164" i="5"/>
  <c r="CQ165" i="5"/>
  <c r="CQ166" i="5"/>
  <c r="CQ167" i="5"/>
  <c r="CQ168" i="5"/>
  <c r="CQ169" i="5"/>
  <c r="CQ170" i="5"/>
  <c r="CQ171" i="5"/>
  <c r="CQ172" i="5"/>
  <c r="CQ173" i="5"/>
  <c r="CQ174" i="5"/>
  <c r="CQ175" i="5"/>
  <c r="CQ176" i="5"/>
  <c r="CQ177" i="5"/>
  <c r="CQ178" i="5"/>
  <c r="CQ179" i="5"/>
  <c r="CQ180" i="5"/>
  <c r="CQ181" i="5"/>
  <c r="CQ182" i="5"/>
  <c r="CQ183" i="5"/>
  <c r="CQ184" i="5"/>
  <c r="CQ185" i="5"/>
  <c r="CQ186" i="5"/>
  <c r="CQ187" i="5"/>
  <c r="CQ188" i="5"/>
  <c r="CQ189" i="5"/>
  <c r="CQ190" i="5"/>
  <c r="CQ191" i="5"/>
  <c r="CQ192" i="5"/>
  <c r="CQ193" i="5"/>
  <c r="CQ194" i="5"/>
  <c r="CQ195" i="5"/>
  <c r="CQ196" i="5"/>
  <c r="CQ197" i="5"/>
  <c r="CQ198" i="5"/>
  <c r="CQ199" i="5"/>
  <c r="CQ200" i="5"/>
  <c r="CQ201" i="5"/>
  <c r="CQ202" i="5"/>
  <c r="CQ203" i="5"/>
  <c r="CQ204" i="5"/>
  <c r="CQ205" i="5"/>
  <c r="CQ206" i="5"/>
  <c r="CQ207" i="5"/>
  <c r="CQ208" i="5"/>
  <c r="CQ209" i="5"/>
  <c r="CQ210" i="5"/>
  <c r="CQ211" i="5"/>
  <c r="CQ212" i="5"/>
  <c r="CQ213" i="5"/>
  <c r="CQ214" i="5"/>
  <c r="CQ215" i="5"/>
  <c r="CQ216" i="5"/>
  <c r="CQ217" i="5"/>
  <c r="CQ218" i="5"/>
  <c r="CQ219" i="5"/>
  <c r="CQ220" i="5"/>
  <c r="CQ221" i="5"/>
  <c r="CQ222" i="5"/>
  <c r="CQ223" i="5"/>
  <c r="CQ224" i="5"/>
  <c r="CQ225" i="5"/>
  <c r="CQ226" i="5"/>
  <c r="CQ227" i="5"/>
  <c r="CQ228" i="5"/>
  <c r="CQ229" i="5"/>
  <c r="CQ230" i="5"/>
  <c r="CQ231" i="5"/>
  <c r="CQ232" i="5"/>
  <c r="CQ233" i="5"/>
  <c r="CQ234" i="5"/>
  <c r="CQ235" i="5"/>
  <c r="CQ236" i="5"/>
  <c r="CQ237" i="5"/>
  <c r="CQ238" i="5"/>
  <c r="CQ239" i="5"/>
  <c r="CQ240" i="5"/>
  <c r="CQ241" i="5"/>
  <c r="CQ242" i="5"/>
  <c r="CQ243" i="5"/>
  <c r="CQ244" i="5"/>
  <c r="CQ245" i="5"/>
  <c r="CQ246" i="5"/>
  <c r="CQ247" i="5"/>
  <c r="CQ248" i="5"/>
  <c r="CQ249" i="5"/>
  <c r="CQ250" i="5"/>
  <c r="CQ251" i="5"/>
  <c r="CQ252" i="5"/>
  <c r="CQ253" i="5"/>
  <c r="CQ254" i="5"/>
  <c r="CQ2" i="5"/>
  <c r="CP3" i="5"/>
  <c r="CP4" i="5"/>
  <c r="CP5" i="5"/>
  <c r="CP6" i="5"/>
  <c r="CP7" i="5"/>
  <c r="CP8" i="5"/>
  <c r="CP9" i="5"/>
  <c r="CP10" i="5"/>
  <c r="CP11" i="5"/>
  <c r="CP12" i="5"/>
  <c r="CP13" i="5"/>
  <c r="CP14" i="5"/>
  <c r="CP15" i="5"/>
  <c r="CP16" i="5"/>
  <c r="CP17" i="5"/>
  <c r="CP18" i="5"/>
  <c r="CP19" i="5"/>
  <c r="CP20" i="5"/>
  <c r="CP21" i="5"/>
  <c r="CP22" i="5"/>
  <c r="CP23" i="5"/>
  <c r="CP24" i="5"/>
  <c r="CP25" i="5"/>
  <c r="CP26" i="5"/>
  <c r="CP27" i="5"/>
  <c r="CP28" i="5"/>
  <c r="CP29" i="5"/>
  <c r="CP30" i="5"/>
  <c r="CP31" i="5"/>
  <c r="CP32" i="5"/>
  <c r="CP33" i="5"/>
  <c r="CP34" i="5"/>
  <c r="CP35" i="5"/>
  <c r="CP36" i="5"/>
  <c r="CP37" i="5"/>
  <c r="CP38" i="5"/>
  <c r="CP39" i="5"/>
  <c r="CP40" i="5"/>
  <c r="CP41" i="5"/>
  <c r="CP42" i="5"/>
  <c r="CP43" i="5"/>
  <c r="CP44" i="5"/>
  <c r="CP45" i="5"/>
  <c r="CP46" i="5"/>
  <c r="CP47" i="5"/>
  <c r="CP48" i="5"/>
  <c r="CP49" i="5"/>
  <c r="CP50" i="5"/>
  <c r="CP51" i="5"/>
  <c r="CP52" i="5"/>
  <c r="CP53" i="5"/>
  <c r="CP54" i="5"/>
  <c r="CP55" i="5"/>
  <c r="CP56" i="5"/>
  <c r="CP57" i="5"/>
  <c r="CP58" i="5"/>
  <c r="CP59" i="5"/>
  <c r="CP60" i="5"/>
  <c r="CP61" i="5"/>
  <c r="CP62" i="5"/>
  <c r="CP63" i="5"/>
  <c r="CP64" i="5"/>
  <c r="CP65" i="5"/>
  <c r="CP66" i="5"/>
  <c r="CP67" i="5"/>
  <c r="CP68" i="5"/>
  <c r="CP69" i="5"/>
  <c r="CP70" i="5"/>
  <c r="CP71" i="5"/>
  <c r="CP72" i="5"/>
  <c r="CP73" i="5"/>
  <c r="CP74" i="5"/>
  <c r="CP75" i="5"/>
  <c r="CP76" i="5"/>
  <c r="CP77" i="5"/>
  <c r="CP78" i="5"/>
  <c r="CP79" i="5"/>
  <c r="CP80" i="5"/>
  <c r="CP81" i="5"/>
  <c r="CP82" i="5"/>
  <c r="CP83" i="5"/>
  <c r="CP84" i="5"/>
  <c r="CP85" i="5"/>
  <c r="CP86" i="5"/>
  <c r="CP87" i="5"/>
  <c r="CP88" i="5"/>
  <c r="CP89" i="5"/>
  <c r="CP90" i="5"/>
  <c r="CP91" i="5"/>
  <c r="CP92" i="5"/>
  <c r="CP93" i="5"/>
  <c r="CP94" i="5"/>
  <c r="CP95" i="5"/>
  <c r="CP96" i="5"/>
  <c r="CP97" i="5"/>
  <c r="CP98" i="5"/>
  <c r="CP99" i="5"/>
  <c r="CP100" i="5"/>
  <c r="CP101" i="5"/>
  <c r="CP102" i="5"/>
  <c r="CP103" i="5"/>
  <c r="CP104" i="5"/>
  <c r="CP105" i="5"/>
  <c r="CP106" i="5"/>
  <c r="CP107" i="5"/>
  <c r="CP108" i="5"/>
  <c r="CP109" i="5"/>
  <c r="CP110" i="5"/>
  <c r="CP111" i="5"/>
  <c r="CP112" i="5"/>
  <c r="CP113" i="5"/>
  <c r="CP114" i="5"/>
  <c r="CP115" i="5"/>
  <c r="CP116" i="5"/>
  <c r="CP117" i="5"/>
  <c r="CP118" i="5"/>
  <c r="CP119" i="5"/>
  <c r="CP120" i="5"/>
  <c r="CP121" i="5"/>
  <c r="CP122" i="5"/>
  <c r="CP123" i="5"/>
  <c r="CP124" i="5"/>
  <c r="CP125" i="5"/>
  <c r="CP126" i="5"/>
  <c r="CP127" i="5"/>
  <c r="CP128" i="5"/>
  <c r="CP129" i="5"/>
  <c r="CP130" i="5"/>
  <c r="CP131" i="5"/>
  <c r="CP132" i="5"/>
  <c r="CP133" i="5"/>
  <c r="CP134" i="5"/>
  <c r="CP135" i="5"/>
  <c r="CP136" i="5"/>
  <c r="CP137" i="5"/>
  <c r="CP138" i="5"/>
  <c r="CP139" i="5"/>
  <c r="CP140" i="5"/>
  <c r="CP141" i="5"/>
  <c r="CP142" i="5"/>
  <c r="CP143" i="5"/>
  <c r="CP144" i="5"/>
  <c r="CP145" i="5"/>
  <c r="CP146" i="5"/>
  <c r="CP147" i="5"/>
  <c r="CP148" i="5"/>
  <c r="CP149" i="5"/>
  <c r="CP150" i="5"/>
  <c r="CP151" i="5"/>
  <c r="CP152" i="5"/>
  <c r="CP153" i="5"/>
  <c r="CP154" i="5"/>
  <c r="CP155" i="5"/>
  <c r="CP156" i="5"/>
  <c r="CP157" i="5"/>
  <c r="CP158" i="5"/>
  <c r="CP159" i="5"/>
  <c r="CP160" i="5"/>
  <c r="CP161" i="5"/>
  <c r="CP162" i="5"/>
  <c r="CP163" i="5"/>
  <c r="CP164" i="5"/>
  <c r="CP165" i="5"/>
  <c r="CP166" i="5"/>
  <c r="CP167" i="5"/>
  <c r="CP168" i="5"/>
  <c r="CP169" i="5"/>
  <c r="CP170" i="5"/>
  <c r="CP171" i="5"/>
  <c r="CP172" i="5"/>
  <c r="CP173" i="5"/>
  <c r="CP174" i="5"/>
  <c r="CP175" i="5"/>
  <c r="CP176" i="5"/>
  <c r="CP177" i="5"/>
  <c r="CP178" i="5"/>
  <c r="CP179" i="5"/>
  <c r="CP180" i="5"/>
  <c r="CP181" i="5"/>
  <c r="CP182" i="5"/>
  <c r="CP183" i="5"/>
  <c r="CP184" i="5"/>
  <c r="CP185" i="5"/>
  <c r="CP186" i="5"/>
  <c r="CP187" i="5"/>
  <c r="CP188" i="5"/>
  <c r="CP189" i="5"/>
  <c r="CP190" i="5"/>
  <c r="CP191" i="5"/>
  <c r="CP192" i="5"/>
  <c r="CP193" i="5"/>
  <c r="CP194" i="5"/>
  <c r="CP195" i="5"/>
  <c r="CP196" i="5"/>
  <c r="CP197" i="5"/>
  <c r="CP198" i="5"/>
  <c r="CP199" i="5"/>
  <c r="CP200" i="5"/>
  <c r="CP201" i="5"/>
  <c r="CP202" i="5"/>
  <c r="CP203" i="5"/>
  <c r="CP204" i="5"/>
  <c r="CP205" i="5"/>
  <c r="CP206" i="5"/>
  <c r="CP207" i="5"/>
  <c r="CP208" i="5"/>
  <c r="CP209" i="5"/>
  <c r="CP210" i="5"/>
  <c r="CP211" i="5"/>
  <c r="CP212" i="5"/>
  <c r="CP213" i="5"/>
  <c r="CP214" i="5"/>
  <c r="CP215" i="5"/>
  <c r="CP216" i="5"/>
  <c r="CP217" i="5"/>
  <c r="CP218" i="5"/>
  <c r="CP219" i="5"/>
  <c r="CP220" i="5"/>
  <c r="CP221" i="5"/>
  <c r="CP222" i="5"/>
  <c r="CP223" i="5"/>
  <c r="CP224" i="5"/>
  <c r="CP225" i="5"/>
  <c r="CP226" i="5"/>
  <c r="CP227" i="5"/>
  <c r="CP228" i="5"/>
  <c r="CP229" i="5"/>
  <c r="CP230" i="5"/>
  <c r="CP231" i="5"/>
  <c r="CP232" i="5"/>
  <c r="CP233" i="5"/>
  <c r="CP234" i="5"/>
  <c r="CP235" i="5"/>
  <c r="CP236" i="5"/>
  <c r="CP237" i="5"/>
  <c r="CP238" i="5"/>
  <c r="CP239" i="5"/>
  <c r="CP240" i="5"/>
  <c r="CP241" i="5"/>
  <c r="CP242" i="5"/>
  <c r="CP243" i="5"/>
  <c r="CP244" i="5"/>
  <c r="CP245" i="5"/>
  <c r="CP246" i="5"/>
  <c r="CP247" i="5"/>
  <c r="CP248" i="5"/>
  <c r="CP249" i="5"/>
  <c r="CP250" i="5"/>
  <c r="CP251" i="5"/>
  <c r="CP252" i="5"/>
  <c r="CP253" i="5"/>
  <c r="CP254" i="5"/>
  <c r="CP2" i="5"/>
  <c r="CO4" i="5"/>
  <c r="CO5" i="5" s="1"/>
  <c r="CO6" i="5" s="1"/>
  <c r="CO7" i="5" s="1"/>
  <c r="CO8" i="5" s="1"/>
  <c r="CO9" i="5" s="1"/>
  <c r="CO10" i="5" s="1"/>
  <c r="CO11" i="5" s="1"/>
  <c r="CO12" i="5" s="1"/>
  <c r="CO13" i="5" s="1"/>
  <c r="CO14" i="5" s="1"/>
  <c r="CO15" i="5" s="1"/>
  <c r="CO16" i="5" s="1"/>
  <c r="CO17" i="5" s="1"/>
  <c r="CO18" i="5" s="1"/>
  <c r="CO19" i="5" s="1"/>
  <c r="CO20" i="5" s="1"/>
  <c r="CO21" i="5" s="1"/>
  <c r="CO22" i="5" s="1"/>
  <c r="CO23" i="5" s="1"/>
  <c r="CO24" i="5" s="1"/>
  <c r="CO25" i="5" s="1"/>
  <c r="CO26" i="5" s="1"/>
  <c r="CO27" i="5" s="1"/>
  <c r="CO28" i="5" s="1"/>
  <c r="CO29" i="5" s="1"/>
  <c r="CO30" i="5" s="1"/>
  <c r="CO31" i="5" s="1"/>
  <c r="CO32" i="5" s="1"/>
  <c r="CO33" i="5" s="1"/>
  <c r="CO34" i="5" s="1"/>
  <c r="CO35" i="5" s="1"/>
  <c r="CO36" i="5" s="1"/>
  <c r="CO37" i="5" s="1"/>
  <c r="CO38" i="5" s="1"/>
  <c r="CO39" i="5" s="1"/>
  <c r="CO40" i="5" s="1"/>
  <c r="CO41" i="5" s="1"/>
  <c r="CO42" i="5" s="1"/>
  <c r="CO43" i="5" s="1"/>
  <c r="CO44" i="5" s="1"/>
  <c r="CO45" i="5" s="1"/>
  <c r="CO46" i="5" s="1"/>
  <c r="CO47" i="5" s="1"/>
  <c r="CO48" i="5" s="1"/>
  <c r="CO49" i="5" s="1"/>
  <c r="CO50" i="5" s="1"/>
  <c r="CO51" i="5" s="1"/>
  <c r="CO52" i="5" s="1"/>
  <c r="CO53" i="5" s="1"/>
  <c r="CO54" i="5" s="1"/>
  <c r="CO55" i="5" s="1"/>
  <c r="CO56" i="5" s="1"/>
  <c r="CO57" i="5" s="1"/>
  <c r="CO58" i="5" s="1"/>
  <c r="CO59" i="5" s="1"/>
  <c r="CO60" i="5" s="1"/>
  <c r="CO61" i="5" s="1"/>
  <c r="CO62" i="5" s="1"/>
  <c r="CO63" i="5" s="1"/>
  <c r="CO64" i="5" s="1"/>
  <c r="CO65" i="5" s="1"/>
  <c r="CO66" i="5" s="1"/>
  <c r="CO67" i="5" s="1"/>
  <c r="CO68" i="5" s="1"/>
  <c r="CO69" i="5" s="1"/>
  <c r="CO70" i="5" s="1"/>
  <c r="CO71" i="5" s="1"/>
  <c r="CO72" i="5" s="1"/>
  <c r="CO73" i="5" s="1"/>
  <c r="CO74" i="5" s="1"/>
  <c r="CO75" i="5" s="1"/>
  <c r="CO76" i="5" s="1"/>
  <c r="CO77" i="5" s="1"/>
  <c r="CO78" i="5" s="1"/>
  <c r="CO79" i="5" s="1"/>
  <c r="CO80" i="5" s="1"/>
  <c r="CO81" i="5" s="1"/>
  <c r="CO82" i="5" s="1"/>
  <c r="CO83" i="5" s="1"/>
  <c r="CO84" i="5" s="1"/>
  <c r="CO85" i="5" s="1"/>
  <c r="CO86" i="5" s="1"/>
  <c r="CO87" i="5" s="1"/>
  <c r="CO88" i="5" s="1"/>
  <c r="CO89" i="5" s="1"/>
  <c r="CO90" i="5" s="1"/>
  <c r="CO91" i="5" s="1"/>
  <c r="CO92" i="5" s="1"/>
  <c r="CO93" i="5" s="1"/>
  <c r="CO94" i="5" s="1"/>
  <c r="CO95" i="5" s="1"/>
  <c r="CO96" i="5" s="1"/>
  <c r="CO97" i="5" s="1"/>
  <c r="CO98" i="5" s="1"/>
  <c r="CO99" i="5" s="1"/>
  <c r="CO100" i="5" s="1"/>
  <c r="CO101" i="5" s="1"/>
  <c r="CO102" i="5" s="1"/>
  <c r="CO103" i="5" s="1"/>
  <c r="CO104" i="5" s="1"/>
  <c r="CO105" i="5" s="1"/>
  <c r="CO106" i="5" s="1"/>
  <c r="CO107" i="5" s="1"/>
  <c r="CO108" i="5" s="1"/>
  <c r="CO109" i="5" s="1"/>
  <c r="CO110" i="5" s="1"/>
  <c r="CO111" i="5" s="1"/>
  <c r="CO112" i="5" s="1"/>
  <c r="CO113" i="5" s="1"/>
  <c r="CO114" i="5" s="1"/>
  <c r="CO115" i="5" s="1"/>
  <c r="CO116" i="5" s="1"/>
  <c r="CO117" i="5" s="1"/>
  <c r="CO118" i="5" s="1"/>
  <c r="CO119" i="5" s="1"/>
  <c r="CO120" i="5" s="1"/>
  <c r="CO121" i="5" s="1"/>
  <c r="CO122" i="5" s="1"/>
  <c r="CO123" i="5" s="1"/>
  <c r="CO124" i="5" s="1"/>
  <c r="CO125" i="5" s="1"/>
  <c r="CO126" i="5" s="1"/>
  <c r="CO127" i="5" s="1"/>
  <c r="CO128" i="5" s="1"/>
  <c r="CO129" i="5" s="1"/>
  <c r="CO130" i="5" s="1"/>
  <c r="CO131" i="5" s="1"/>
  <c r="CO132" i="5" s="1"/>
  <c r="CO133" i="5" s="1"/>
  <c r="CO134" i="5" s="1"/>
  <c r="CO135" i="5" s="1"/>
  <c r="CO136" i="5" s="1"/>
  <c r="CO137" i="5" s="1"/>
  <c r="CO138" i="5" s="1"/>
  <c r="CO139" i="5" s="1"/>
  <c r="CO140" i="5" s="1"/>
  <c r="CO141" i="5" s="1"/>
  <c r="CO142" i="5" s="1"/>
  <c r="CO143" i="5" s="1"/>
  <c r="CO144" i="5" s="1"/>
  <c r="CO145" i="5" s="1"/>
  <c r="CO146" i="5" s="1"/>
  <c r="CO147" i="5" s="1"/>
  <c r="CO148" i="5" s="1"/>
  <c r="CO149" i="5" s="1"/>
  <c r="CO150" i="5" s="1"/>
  <c r="CO151" i="5" s="1"/>
  <c r="CO152" i="5" s="1"/>
  <c r="CO153" i="5" s="1"/>
  <c r="CO154" i="5" s="1"/>
  <c r="CO155" i="5" s="1"/>
  <c r="CO156" i="5" s="1"/>
  <c r="CO157" i="5" s="1"/>
  <c r="CO158" i="5" s="1"/>
  <c r="CO159" i="5" s="1"/>
  <c r="CO160" i="5" s="1"/>
  <c r="CO161" i="5" s="1"/>
  <c r="CO162" i="5" s="1"/>
  <c r="CO163" i="5" s="1"/>
  <c r="CO164" i="5" s="1"/>
  <c r="CO165" i="5" s="1"/>
  <c r="CO166" i="5" s="1"/>
  <c r="CO167" i="5" s="1"/>
  <c r="CO168" i="5" s="1"/>
  <c r="CO169" i="5" s="1"/>
  <c r="CO170" i="5" s="1"/>
  <c r="CO171" i="5" s="1"/>
  <c r="CO172" i="5" s="1"/>
  <c r="CO173" i="5" s="1"/>
  <c r="CO174" i="5" s="1"/>
  <c r="CO175" i="5" s="1"/>
  <c r="CO176" i="5" s="1"/>
  <c r="CO177" i="5" s="1"/>
  <c r="CO178" i="5" s="1"/>
  <c r="CO179" i="5" s="1"/>
  <c r="CO180" i="5" s="1"/>
  <c r="CO181" i="5" s="1"/>
  <c r="CO182" i="5" s="1"/>
  <c r="CO183" i="5" s="1"/>
  <c r="CO184" i="5" s="1"/>
  <c r="CO185" i="5" s="1"/>
  <c r="CO186" i="5" s="1"/>
  <c r="CO187" i="5" s="1"/>
  <c r="CO188" i="5" s="1"/>
  <c r="CO189" i="5" s="1"/>
  <c r="CO190" i="5" s="1"/>
  <c r="CO191" i="5" s="1"/>
  <c r="CO192" i="5" s="1"/>
  <c r="CO193" i="5" s="1"/>
  <c r="CO194" i="5" s="1"/>
  <c r="CO195" i="5" s="1"/>
  <c r="CO196" i="5" s="1"/>
  <c r="CO197" i="5" s="1"/>
  <c r="CO198" i="5" s="1"/>
  <c r="CO199" i="5" s="1"/>
  <c r="CO200" i="5" s="1"/>
  <c r="CO201" i="5" s="1"/>
  <c r="CO202" i="5" s="1"/>
  <c r="CO203" i="5" s="1"/>
  <c r="CO204" i="5" s="1"/>
  <c r="CO205" i="5" s="1"/>
  <c r="CO206" i="5" s="1"/>
  <c r="CO207" i="5" s="1"/>
  <c r="CO208" i="5" s="1"/>
  <c r="CO209" i="5" s="1"/>
  <c r="CO210" i="5" s="1"/>
  <c r="CO211" i="5" s="1"/>
  <c r="CO212" i="5" s="1"/>
  <c r="CO213" i="5" s="1"/>
  <c r="CO214" i="5" s="1"/>
  <c r="CO215" i="5" s="1"/>
  <c r="CO216" i="5" s="1"/>
  <c r="CO217" i="5" s="1"/>
  <c r="CO218" i="5" s="1"/>
  <c r="CO219" i="5" s="1"/>
  <c r="CO220" i="5" s="1"/>
  <c r="CO221" i="5" s="1"/>
  <c r="CO222" i="5" s="1"/>
  <c r="CO223" i="5" s="1"/>
  <c r="CO224" i="5" s="1"/>
  <c r="CO225" i="5" s="1"/>
  <c r="CO226" i="5" s="1"/>
  <c r="CO227" i="5" s="1"/>
  <c r="CO228" i="5" s="1"/>
  <c r="CO229" i="5" s="1"/>
  <c r="CO230" i="5" s="1"/>
  <c r="CO231" i="5" s="1"/>
  <c r="CO232" i="5" s="1"/>
  <c r="CO233" i="5" s="1"/>
  <c r="CO234" i="5" s="1"/>
  <c r="CO235" i="5" s="1"/>
  <c r="CO236" i="5" s="1"/>
  <c r="CO237" i="5" s="1"/>
  <c r="CO238" i="5" s="1"/>
  <c r="CO239" i="5" s="1"/>
  <c r="CO240" i="5" s="1"/>
  <c r="CO241" i="5" s="1"/>
  <c r="CO242" i="5" s="1"/>
  <c r="CO243" i="5" s="1"/>
  <c r="CO244" i="5" s="1"/>
  <c r="CO245" i="5" s="1"/>
  <c r="CO246" i="5" s="1"/>
  <c r="CO247" i="5" s="1"/>
  <c r="CO248" i="5" s="1"/>
  <c r="CO249" i="5" s="1"/>
  <c r="CO250" i="5" s="1"/>
  <c r="CO251" i="5" s="1"/>
  <c r="CO252" i="5" s="1"/>
  <c r="CO253" i="5" s="1"/>
  <c r="CO254" i="5" s="1"/>
  <c r="CO3" i="5"/>
  <c r="CM3" i="5"/>
  <c r="CM4" i="5"/>
  <c r="CM5" i="5"/>
  <c r="CM6" i="5"/>
  <c r="CM7" i="5"/>
  <c r="CM8" i="5"/>
  <c r="CM9" i="5"/>
  <c r="CM10" i="5"/>
  <c r="CM11" i="5"/>
  <c r="CM12" i="5"/>
  <c r="CM13" i="5"/>
  <c r="CM14" i="5"/>
  <c r="CM15" i="5"/>
  <c r="CM16" i="5"/>
  <c r="CM17" i="5"/>
  <c r="CM18" i="5"/>
  <c r="CM19" i="5"/>
  <c r="CM20" i="5"/>
  <c r="CM21" i="5"/>
  <c r="CM22" i="5"/>
  <c r="CM23" i="5"/>
  <c r="CM24" i="5"/>
  <c r="CM25" i="5"/>
  <c r="CM26" i="5"/>
  <c r="CM27" i="5"/>
  <c r="CM28" i="5"/>
  <c r="CM29" i="5"/>
  <c r="CM30" i="5"/>
  <c r="CM31" i="5"/>
  <c r="CM32" i="5"/>
  <c r="CM33" i="5"/>
  <c r="CM34" i="5"/>
  <c r="CM35" i="5"/>
  <c r="CM36" i="5"/>
  <c r="CM37" i="5"/>
  <c r="CM38" i="5"/>
  <c r="CM39" i="5"/>
  <c r="CM40" i="5"/>
  <c r="CM41" i="5"/>
  <c r="CM42" i="5"/>
  <c r="CM43" i="5"/>
  <c r="CM44" i="5"/>
  <c r="CM45" i="5"/>
  <c r="CM46" i="5"/>
  <c r="CM47" i="5"/>
  <c r="CM48" i="5"/>
  <c r="CM49" i="5"/>
  <c r="CM50" i="5"/>
  <c r="CM51" i="5"/>
  <c r="CM52" i="5"/>
  <c r="CM53" i="5"/>
  <c r="CM54" i="5"/>
  <c r="CM55" i="5"/>
  <c r="CM56" i="5"/>
  <c r="CM57" i="5"/>
  <c r="CM58" i="5"/>
  <c r="CM59" i="5"/>
  <c r="CM60" i="5"/>
  <c r="CM61" i="5"/>
  <c r="CM62" i="5"/>
  <c r="CM63" i="5"/>
  <c r="CM64" i="5"/>
  <c r="CM65" i="5"/>
  <c r="CM66" i="5"/>
  <c r="CM67" i="5"/>
  <c r="CM68" i="5"/>
  <c r="CM69" i="5"/>
  <c r="CM70" i="5"/>
  <c r="CM71" i="5"/>
  <c r="CM72" i="5"/>
  <c r="CM73" i="5"/>
  <c r="CM74" i="5"/>
  <c r="CM75" i="5"/>
  <c r="CM76" i="5"/>
  <c r="CM77" i="5"/>
  <c r="CM78" i="5"/>
  <c r="CM79" i="5"/>
  <c r="CM80" i="5"/>
  <c r="CM81" i="5"/>
  <c r="CM82" i="5"/>
  <c r="CM83" i="5"/>
  <c r="CM84" i="5"/>
  <c r="CM85" i="5"/>
  <c r="CM86" i="5"/>
  <c r="CM87" i="5"/>
  <c r="CM88" i="5"/>
  <c r="CM89" i="5"/>
  <c r="CM90" i="5"/>
  <c r="CM91" i="5"/>
  <c r="CM92" i="5"/>
  <c r="CM93" i="5"/>
  <c r="CM94" i="5"/>
  <c r="CM95" i="5"/>
  <c r="CM96" i="5"/>
  <c r="CM97" i="5"/>
  <c r="CM98" i="5"/>
  <c r="CM99" i="5"/>
  <c r="CM100" i="5"/>
  <c r="CM101" i="5"/>
  <c r="CM102" i="5"/>
  <c r="CM103" i="5"/>
  <c r="CM104" i="5"/>
  <c r="CM105" i="5"/>
  <c r="CM106" i="5"/>
  <c r="CM107" i="5"/>
  <c r="CM108" i="5"/>
  <c r="CM109" i="5"/>
  <c r="CM110" i="5"/>
  <c r="CM111" i="5"/>
  <c r="CM112" i="5"/>
  <c r="CM113" i="5"/>
  <c r="CM114" i="5"/>
  <c r="CM115" i="5"/>
  <c r="CM116" i="5"/>
  <c r="CM117" i="5"/>
  <c r="CM118" i="5"/>
  <c r="CM119" i="5"/>
  <c r="CM120" i="5"/>
  <c r="CM121" i="5"/>
  <c r="CM122" i="5"/>
  <c r="CM123" i="5"/>
  <c r="CM124" i="5"/>
  <c r="CM125" i="5"/>
  <c r="CM126" i="5"/>
  <c r="CM127" i="5"/>
  <c r="CM128" i="5"/>
  <c r="CM129" i="5"/>
  <c r="CM130" i="5"/>
  <c r="CM131" i="5"/>
  <c r="CM132" i="5"/>
  <c r="CM133" i="5"/>
  <c r="CM134" i="5"/>
  <c r="CM135" i="5"/>
  <c r="CM136" i="5"/>
  <c r="CM137" i="5"/>
  <c r="CM138" i="5"/>
  <c r="CM139" i="5"/>
  <c r="CM140" i="5"/>
  <c r="CM141" i="5"/>
  <c r="CM142" i="5"/>
  <c r="CM143" i="5"/>
  <c r="CM144" i="5"/>
  <c r="CM145" i="5"/>
  <c r="CM146" i="5"/>
  <c r="CM147" i="5"/>
  <c r="CM148" i="5"/>
  <c r="CM149" i="5"/>
  <c r="CM150" i="5"/>
  <c r="CM151" i="5"/>
  <c r="CM152" i="5"/>
  <c r="CM153" i="5"/>
  <c r="CM154" i="5"/>
  <c r="CM155" i="5"/>
  <c r="CM156" i="5"/>
  <c r="CM157" i="5"/>
  <c r="CM158" i="5"/>
  <c r="CM159" i="5"/>
  <c r="CM160" i="5"/>
  <c r="CM161" i="5"/>
  <c r="CM162" i="5"/>
  <c r="CM163" i="5"/>
  <c r="CM164" i="5"/>
  <c r="CM165" i="5"/>
  <c r="CM166" i="5"/>
  <c r="CM167" i="5"/>
  <c r="CM168" i="5"/>
  <c r="CM169" i="5"/>
  <c r="CM170" i="5"/>
  <c r="CM171" i="5"/>
  <c r="CM172" i="5"/>
  <c r="CM173" i="5"/>
  <c r="CM174" i="5"/>
  <c r="CM175" i="5"/>
  <c r="CM176" i="5"/>
  <c r="CM177" i="5"/>
  <c r="CM178" i="5"/>
  <c r="CM179" i="5"/>
  <c r="CM180" i="5"/>
  <c r="CM181" i="5"/>
  <c r="CM182" i="5"/>
  <c r="CM183" i="5"/>
  <c r="CM184" i="5"/>
  <c r="CM185" i="5"/>
  <c r="CM186" i="5"/>
  <c r="CM187" i="5"/>
  <c r="CM188" i="5"/>
  <c r="CM189" i="5"/>
  <c r="CM190" i="5"/>
  <c r="CM191" i="5"/>
  <c r="CM192" i="5"/>
  <c r="CM193" i="5"/>
  <c r="CM194" i="5"/>
  <c r="CM195" i="5"/>
  <c r="CM196" i="5"/>
  <c r="CM197" i="5"/>
  <c r="CM198" i="5"/>
  <c r="CM199" i="5"/>
  <c r="CM200" i="5"/>
  <c r="CM201" i="5"/>
  <c r="CM202" i="5"/>
  <c r="CM203" i="5"/>
  <c r="CM204" i="5"/>
  <c r="CM205" i="5"/>
  <c r="CM206" i="5"/>
  <c r="CM207" i="5"/>
  <c r="CM208" i="5"/>
  <c r="CM209" i="5"/>
  <c r="CM210" i="5"/>
  <c r="CM211" i="5"/>
  <c r="CM212" i="5"/>
  <c r="CM213" i="5"/>
  <c r="CM214" i="5"/>
  <c r="CM215" i="5"/>
  <c r="CM216" i="5"/>
  <c r="CM217" i="5"/>
  <c r="CM218" i="5"/>
  <c r="CM219" i="5"/>
  <c r="CM220" i="5"/>
  <c r="CM221" i="5"/>
  <c r="CM222" i="5"/>
  <c r="CM223" i="5"/>
  <c r="CM224" i="5"/>
  <c r="CM225" i="5"/>
  <c r="CM226" i="5"/>
  <c r="CM227" i="5"/>
  <c r="CM228" i="5"/>
  <c r="CM229" i="5"/>
  <c r="CM230" i="5"/>
  <c r="CM231" i="5"/>
  <c r="CM232" i="5"/>
  <c r="CM233" i="5"/>
  <c r="CM234" i="5"/>
  <c r="CM235" i="5"/>
  <c r="CM236" i="5"/>
  <c r="CM237" i="5"/>
  <c r="CM238" i="5"/>
  <c r="CM239" i="5"/>
  <c r="CM240" i="5"/>
  <c r="CM241" i="5"/>
  <c r="CM242" i="5"/>
  <c r="CM243" i="5"/>
  <c r="CM244" i="5"/>
  <c r="CM245" i="5"/>
  <c r="CM246" i="5"/>
  <c r="CM247" i="5"/>
  <c r="CM248" i="5"/>
  <c r="CM249" i="5"/>
  <c r="CM250" i="5"/>
  <c r="CM251" i="5"/>
  <c r="CM252" i="5"/>
  <c r="CM253" i="5"/>
  <c r="CM254" i="5"/>
  <c r="CM2" i="5"/>
  <c r="CL3" i="5"/>
  <c r="CL4" i="5"/>
  <c r="CL5" i="5"/>
  <c r="CL6" i="5"/>
  <c r="CL7" i="5"/>
  <c r="CL8" i="5"/>
  <c r="CL9" i="5"/>
  <c r="CL10" i="5"/>
  <c r="CL11" i="5"/>
  <c r="CL12" i="5"/>
  <c r="CL13" i="5"/>
  <c r="CL14" i="5"/>
  <c r="CL15" i="5"/>
  <c r="CL16" i="5"/>
  <c r="CL17" i="5"/>
  <c r="CL18" i="5"/>
  <c r="CL19" i="5"/>
  <c r="CL20" i="5"/>
  <c r="CL21" i="5"/>
  <c r="CL22" i="5"/>
  <c r="CL23" i="5"/>
  <c r="CL24" i="5"/>
  <c r="CL25" i="5"/>
  <c r="CL26" i="5"/>
  <c r="CL27" i="5"/>
  <c r="CL28" i="5"/>
  <c r="CL29" i="5"/>
  <c r="CL30" i="5"/>
  <c r="CL31" i="5"/>
  <c r="CL32" i="5"/>
  <c r="CL33" i="5"/>
  <c r="CL34" i="5"/>
  <c r="CL35" i="5"/>
  <c r="CL36" i="5"/>
  <c r="CL37" i="5"/>
  <c r="CL38" i="5"/>
  <c r="CL39" i="5"/>
  <c r="CL40" i="5"/>
  <c r="CL41" i="5"/>
  <c r="CL42" i="5"/>
  <c r="CL43" i="5"/>
  <c r="CL44" i="5"/>
  <c r="CL45" i="5"/>
  <c r="CL46" i="5"/>
  <c r="CL47" i="5"/>
  <c r="CL48" i="5"/>
  <c r="CL49" i="5"/>
  <c r="CL50" i="5"/>
  <c r="CL51" i="5"/>
  <c r="CL52" i="5"/>
  <c r="CL53" i="5"/>
  <c r="CL54" i="5"/>
  <c r="CL55" i="5"/>
  <c r="CL56" i="5"/>
  <c r="CL57" i="5"/>
  <c r="CL58" i="5"/>
  <c r="CL59" i="5"/>
  <c r="CL60" i="5"/>
  <c r="CL61" i="5"/>
  <c r="CL62" i="5"/>
  <c r="CL63" i="5"/>
  <c r="CL64" i="5"/>
  <c r="CL65" i="5"/>
  <c r="CL66" i="5"/>
  <c r="CL67" i="5"/>
  <c r="CL68" i="5"/>
  <c r="CL69" i="5"/>
  <c r="CL70" i="5"/>
  <c r="CL71" i="5"/>
  <c r="CL72" i="5"/>
  <c r="CL73" i="5"/>
  <c r="CL74" i="5"/>
  <c r="CL75" i="5"/>
  <c r="CL76" i="5"/>
  <c r="CL77" i="5"/>
  <c r="CL78" i="5"/>
  <c r="CL79" i="5"/>
  <c r="CL80" i="5"/>
  <c r="CL81" i="5"/>
  <c r="CL82" i="5"/>
  <c r="CL83" i="5"/>
  <c r="CL84" i="5"/>
  <c r="CL85" i="5"/>
  <c r="CL86" i="5"/>
  <c r="CL87" i="5"/>
  <c r="CL88" i="5"/>
  <c r="CL89" i="5"/>
  <c r="CL90" i="5"/>
  <c r="CL91" i="5"/>
  <c r="CL92" i="5"/>
  <c r="CL93" i="5"/>
  <c r="CL94" i="5"/>
  <c r="CL95" i="5"/>
  <c r="CL96" i="5"/>
  <c r="CL97" i="5"/>
  <c r="CL98" i="5"/>
  <c r="CL99" i="5"/>
  <c r="CL100" i="5"/>
  <c r="CL101" i="5"/>
  <c r="CL102" i="5"/>
  <c r="CL103" i="5"/>
  <c r="CL104" i="5"/>
  <c r="CL105" i="5"/>
  <c r="CL106" i="5"/>
  <c r="CL107" i="5"/>
  <c r="CL108" i="5"/>
  <c r="CL109" i="5"/>
  <c r="CL110" i="5"/>
  <c r="CL111" i="5"/>
  <c r="CL112" i="5"/>
  <c r="CL113" i="5"/>
  <c r="CL114" i="5"/>
  <c r="CL115" i="5"/>
  <c r="CL116" i="5"/>
  <c r="CL117" i="5"/>
  <c r="CL118" i="5"/>
  <c r="CL119" i="5"/>
  <c r="CL120" i="5"/>
  <c r="CL121" i="5"/>
  <c r="CL122" i="5"/>
  <c r="CL123" i="5"/>
  <c r="CL124" i="5"/>
  <c r="CL125" i="5"/>
  <c r="CL126" i="5"/>
  <c r="CL127" i="5"/>
  <c r="CL128" i="5"/>
  <c r="CL129" i="5"/>
  <c r="CL130" i="5"/>
  <c r="CL131" i="5"/>
  <c r="CL132" i="5"/>
  <c r="CL133" i="5"/>
  <c r="CL134" i="5"/>
  <c r="CL135" i="5"/>
  <c r="CL136" i="5"/>
  <c r="CL137" i="5"/>
  <c r="CL138" i="5"/>
  <c r="CL139" i="5"/>
  <c r="CL140" i="5"/>
  <c r="CL141" i="5"/>
  <c r="CL142" i="5"/>
  <c r="CL143" i="5"/>
  <c r="CL144" i="5"/>
  <c r="CL145" i="5"/>
  <c r="CL146" i="5"/>
  <c r="CL147" i="5"/>
  <c r="CL148" i="5"/>
  <c r="CL149" i="5"/>
  <c r="CL150" i="5"/>
  <c r="CL151" i="5"/>
  <c r="CL152" i="5"/>
  <c r="CL153" i="5"/>
  <c r="CL154" i="5"/>
  <c r="CL155" i="5"/>
  <c r="CL156" i="5"/>
  <c r="CL157" i="5"/>
  <c r="CL158" i="5"/>
  <c r="CL159" i="5"/>
  <c r="CL160" i="5"/>
  <c r="CL161" i="5"/>
  <c r="CL162" i="5"/>
  <c r="CL163" i="5"/>
  <c r="CL164" i="5"/>
  <c r="CL165" i="5"/>
  <c r="CL166" i="5"/>
  <c r="CL167" i="5"/>
  <c r="CL168" i="5"/>
  <c r="CL169" i="5"/>
  <c r="CL170" i="5"/>
  <c r="CL171" i="5"/>
  <c r="CL172" i="5"/>
  <c r="CL173" i="5"/>
  <c r="CL174" i="5"/>
  <c r="CL175" i="5"/>
  <c r="CL176" i="5"/>
  <c r="CL177" i="5"/>
  <c r="CL178" i="5"/>
  <c r="CL179" i="5"/>
  <c r="CL180" i="5"/>
  <c r="CL181" i="5"/>
  <c r="CL182" i="5"/>
  <c r="CL183" i="5"/>
  <c r="CL184" i="5"/>
  <c r="CL185" i="5"/>
  <c r="CL186" i="5"/>
  <c r="CL187" i="5"/>
  <c r="CL188" i="5"/>
  <c r="CL189" i="5"/>
  <c r="CL190" i="5"/>
  <c r="CL191" i="5"/>
  <c r="CL192" i="5"/>
  <c r="CL193" i="5"/>
  <c r="CL194" i="5"/>
  <c r="CL195" i="5"/>
  <c r="CL196" i="5"/>
  <c r="CL197" i="5"/>
  <c r="CL198" i="5"/>
  <c r="CL199" i="5"/>
  <c r="CL200" i="5"/>
  <c r="CL201" i="5"/>
  <c r="CL202" i="5"/>
  <c r="CL203" i="5"/>
  <c r="CL204" i="5"/>
  <c r="CL205" i="5"/>
  <c r="CL206" i="5"/>
  <c r="CL207" i="5"/>
  <c r="CL208" i="5"/>
  <c r="CL209" i="5"/>
  <c r="CL210" i="5"/>
  <c r="CL211" i="5"/>
  <c r="CL212" i="5"/>
  <c r="CL213" i="5"/>
  <c r="CL214" i="5"/>
  <c r="CL215" i="5"/>
  <c r="CL216" i="5"/>
  <c r="CL217" i="5"/>
  <c r="CL218" i="5"/>
  <c r="CL219" i="5"/>
  <c r="CL220" i="5"/>
  <c r="CL221" i="5"/>
  <c r="CL222" i="5"/>
  <c r="CL223" i="5"/>
  <c r="CL224" i="5"/>
  <c r="CL225" i="5"/>
  <c r="CL226" i="5"/>
  <c r="CL227" i="5"/>
  <c r="CL228" i="5"/>
  <c r="CL229" i="5"/>
  <c r="CL230" i="5"/>
  <c r="CL231" i="5"/>
  <c r="CL232" i="5"/>
  <c r="CL233" i="5"/>
  <c r="CL234" i="5"/>
  <c r="CL235" i="5"/>
  <c r="CL236" i="5"/>
  <c r="CL237" i="5"/>
  <c r="CL238" i="5"/>
  <c r="CL239" i="5"/>
  <c r="CL240" i="5"/>
  <c r="CL241" i="5"/>
  <c r="CL242" i="5"/>
  <c r="CL243" i="5"/>
  <c r="CL244" i="5"/>
  <c r="CL245" i="5"/>
  <c r="CL246" i="5"/>
  <c r="CL247" i="5"/>
  <c r="CL248" i="5"/>
  <c r="CL249" i="5"/>
  <c r="CL250" i="5"/>
  <c r="CL251" i="5"/>
  <c r="CL252" i="5"/>
  <c r="CL253" i="5"/>
  <c r="CL254" i="5"/>
  <c r="CL2" i="5"/>
  <c r="CK4" i="5"/>
  <c r="CK5" i="5"/>
  <c r="CK6" i="5"/>
  <c r="CK7" i="5"/>
  <c r="CK8" i="5" s="1"/>
  <c r="CK9" i="5" s="1"/>
  <c r="CK10" i="5" s="1"/>
  <c r="CK11" i="5" s="1"/>
  <c r="CK12" i="5" s="1"/>
  <c r="CK13" i="5" s="1"/>
  <c r="CK14" i="5" s="1"/>
  <c r="CK15" i="5" s="1"/>
  <c r="CK16" i="5" s="1"/>
  <c r="CK17" i="5" s="1"/>
  <c r="CK18" i="5" s="1"/>
  <c r="CK19" i="5" s="1"/>
  <c r="CK20" i="5" s="1"/>
  <c r="CK21" i="5" s="1"/>
  <c r="CK22" i="5" s="1"/>
  <c r="CK23" i="5" s="1"/>
  <c r="CK24" i="5" s="1"/>
  <c r="CK25" i="5" s="1"/>
  <c r="CK26" i="5" s="1"/>
  <c r="CK27" i="5" s="1"/>
  <c r="CK28" i="5" s="1"/>
  <c r="CK29" i="5" s="1"/>
  <c r="CK30" i="5" s="1"/>
  <c r="CK31" i="5" s="1"/>
  <c r="CK32" i="5" s="1"/>
  <c r="CK33" i="5" s="1"/>
  <c r="CK34" i="5" s="1"/>
  <c r="CK35" i="5" s="1"/>
  <c r="CK36" i="5" s="1"/>
  <c r="CK37" i="5" s="1"/>
  <c r="CK38" i="5" s="1"/>
  <c r="CK39" i="5" s="1"/>
  <c r="CK40" i="5" s="1"/>
  <c r="CK41" i="5" s="1"/>
  <c r="CK42" i="5" s="1"/>
  <c r="CK43" i="5" s="1"/>
  <c r="CK44" i="5" s="1"/>
  <c r="CK45" i="5" s="1"/>
  <c r="CK46" i="5" s="1"/>
  <c r="CK47" i="5" s="1"/>
  <c r="CK48" i="5" s="1"/>
  <c r="CK49" i="5" s="1"/>
  <c r="CK50" i="5" s="1"/>
  <c r="CK51" i="5" s="1"/>
  <c r="CK52" i="5" s="1"/>
  <c r="CK53" i="5" s="1"/>
  <c r="CK54" i="5" s="1"/>
  <c r="CK55" i="5" s="1"/>
  <c r="CK56" i="5" s="1"/>
  <c r="CK57" i="5" s="1"/>
  <c r="CK58" i="5" s="1"/>
  <c r="CK59" i="5" s="1"/>
  <c r="CK60" i="5" s="1"/>
  <c r="CK61" i="5" s="1"/>
  <c r="CK62" i="5" s="1"/>
  <c r="CK63" i="5" s="1"/>
  <c r="CK64" i="5" s="1"/>
  <c r="CK65" i="5" s="1"/>
  <c r="CK66" i="5" s="1"/>
  <c r="CK67" i="5" s="1"/>
  <c r="CK68" i="5" s="1"/>
  <c r="CK69" i="5" s="1"/>
  <c r="CK70" i="5" s="1"/>
  <c r="CK71" i="5" s="1"/>
  <c r="CK72" i="5" s="1"/>
  <c r="CK73" i="5" s="1"/>
  <c r="CK74" i="5" s="1"/>
  <c r="CK75" i="5" s="1"/>
  <c r="CK76" i="5" s="1"/>
  <c r="CK77" i="5" s="1"/>
  <c r="CK78" i="5" s="1"/>
  <c r="CK79" i="5" s="1"/>
  <c r="CK80" i="5" s="1"/>
  <c r="CK81" i="5" s="1"/>
  <c r="CK82" i="5" s="1"/>
  <c r="CK83" i="5" s="1"/>
  <c r="CK84" i="5" s="1"/>
  <c r="CK85" i="5" s="1"/>
  <c r="CK86" i="5" s="1"/>
  <c r="CK87" i="5" s="1"/>
  <c r="CK88" i="5" s="1"/>
  <c r="CK89" i="5" s="1"/>
  <c r="CK90" i="5" s="1"/>
  <c r="CK91" i="5" s="1"/>
  <c r="CK92" i="5" s="1"/>
  <c r="CK93" i="5" s="1"/>
  <c r="CK94" i="5" s="1"/>
  <c r="CK95" i="5" s="1"/>
  <c r="CK96" i="5" s="1"/>
  <c r="CK97" i="5" s="1"/>
  <c r="CK98" i="5" s="1"/>
  <c r="CK99" i="5" s="1"/>
  <c r="CK100" i="5" s="1"/>
  <c r="CK101" i="5" s="1"/>
  <c r="CK102" i="5" s="1"/>
  <c r="CK103" i="5" s="1"/>
  <c r="CK104" i="5" s="1"/>
  <c r="CK105" i="5" s="1"/>
  <c r="CK106" i="5" s="1"/>
  <c r="CK107" i="5" s="1"/>
  <c r="CK108" i="5" s="1"/>
  <c r="CK109" i="5" s="1"/>
  <c r="CK110" i="5" s="1"/>
  <c r="CK111" i="5" s="1"/>
  <c r="CK112" i="5" s="1"/>
  <c r="CK113" i="5" s="1"/>
  <c r="CK114" i="5" s="1"/>
  <c r="CK115" i="5" s="1"/>
  <c r="CK116" i="5" s="1"/>
  <c r="CK117" i="5" s="1"/>
  <c r="CK118" i="5" s="1"/>
  <c r="CK119" i="5" s="1"/>
  <c r="CK120" i="5" s="1"/>
  <c r="CK121" i="5" s="1"/>
  <c r="CK122" i="5" s="1"/>
  <c r="CK123" i="5" s="1"/>
  <c r="CK124" i="5" s="1"/>
  <c r="CK125" i="5" s="1"/>
  <c r="CK126" i="5" s="1"/>
  <c r="CK127" i="5" s="1"/>
  <c r="CK128" i="5" s="1"/>
  <c r="CK129" i="5" s="1"/>
  <c r="CK130" i="5" s="1"/>
  <c r="CK131" i="5" s="1"/>
  <c r="CK132" i="5" s="1"/>
  <c r="CK133" i="5" s="1"/>
  <c r="CK134" i="5" s="1"/>
  <c r="CK135" i="5" s="1"/>
  <c r="CK136" i="5" s="1"/>
  <c r="CK137" i="5" s="1"/>
  <c r="CK138" i="5" s="1"/>
  <c r="CK139" i="5" s="1"/>
  <c r="CK140" i="5" s="1"/>
  <c r="CK141" i="5" s="1"/>
  <c r="CK142" i="5" s="1"/>
  <c r="CK143" i="5" s="1"/>
  <c r="CK144" i="5" s="1"/>
  <c r="CK145" i="5" s="1"/>
  <c r="CK146" i="5" s="1"/>
  <c r="CK147" i="5" s="1"/>
  <c r="CK148" i="5" s="1"/>
  <c r="CK149" i="5" s="1"/>
  <c r="CK150" i="5" s="1"/>
  <c r="CK151" i="5" s="1"/>
  <c r="CK152" i="5" s="1"/>
  <c r="CK153" i="5" s="1"/>
  <c r="CK154" i="5" s="1"/>
  <c r="CK155" i="5" s="1"/>
  <c r="CK156" i="5" s="1"/>
  <c r="CK157" i="5" s="1"/>
  <c r="CK158" i="5" s="1"/>
  <c r="CK159" i="5" s="1"/>
  <c r="CK160" i="5" s="1"/>
  <c r="CK161" i="5" s="1"/>
  <c r="CK162" i="5" s="1"/>
  <c r="CK163" i="5" s="1"/>
  <c r="CK164" i="5" s="1"/>
  <c r="CK165" i="5" s="1"/>
  <c r="CK166" i="5" s="1"/>
  <c r="CK167" i="5" s="1"/>
  <c r="CK168" i="5" s="1"/>
  <c r="CK169" i="5" s="1"/>
  <c r="CK170" i="5" s="1"/>
  <c r="CK171" i="5" s="1"/>
  <c r="CK172" i="5" s="1"/>
  <c r="CK173" i="5" s="1"/>
  <c r="CK174" i="5" s="1"/>
  <c r="CK175" i="5" s="1"/>
  <c r="CK176" i="5" s="1"/>
  <c r="CK177" i="5" s="1"/>
  <c r="CK178" i="5" s="1"/>
  <c r="CK179" i="5" s="1"/>
  <c r="CK180" i="5" s="1"/>
  <c r="CK181" i="5" s="1"/>
  <c r="CK182" i="5" s="1"/>
  <c r="CK183" i="5" s="1"/>
  <c r="CK184" i="5" s="1"/>
  <c r="CK185" i="5" s="1"/>
  <c r="CK186" i="5" s="1"/>
  <c r="CK187" i="5" s="1"/>
  <c r="CK188" i="5" s="1"/>
  <c r="CK189" i="5" s="1"/>
  <c r="CK190" i="5" s="1"/>
  <c r="CK191" i="5" s="1"/>
  <c r="CK192" i="5" s="1"/>
  <c r="CK193" i="5" s="1"/>
  <c r="CK194" i="5" s="1"/>
  <c r="CK195" i="5" s="1"/>
  <c r="CK196" i="5" s="1"/>
  <c r="CK197" i="5" s="1"/>
  <c r="CK198" i="5" s="1"/>
  <c r="CK199" i="5" s="1"/>
  <c r="CK200" i="5" s="1"/>
  <c r="CK201" i="5" s="1"/>
  <c r="CK202" i="5" s="1"/>
  <c r="CK203" i="5" s="1"/>
  <c r="CK204" i="5" s="1"/>
  <c r="CK205" i="5" s="1"/>
  <c r="CK206" i="5" s="1"/>
  <c r="CK207" i="5" s="1"/>
  <c r="CK208" i="5" s="1"/>
  <c r="CK209" i="5" s="1"/>
  <c r="CK210" i="5" s="1"/>
  <c r="CK211" i="5" s="1"/>
  <c r="CK212" i="5" s="1"/>
  <c r="CK213" i="5" s="1"/>
  <c r="CK214" i="5" s="1"/>
  <c r="CK215" i="5" s="1"/>
  <c r="CK216" i="5" s="1"/>
  <c r="CK217" i="5" s="1"/>
  <c r="CK218" i="5" s="1"/>
  <c r="CK219" i="5" s="1"/>
  <c r="CK220" i="5" s="1"/>
  <c r="CK221" i="5" s="1"/>
  <c r="CK222" i="5" s="1"/>
  <c r="CK223" i="5" s="1"/>
  <c r="CK224" i="5" s="1"/>
  <c r="CK225" i="5" s="1"/>
  <c r="CK226" i="5" s="1"/>
  <c r="CK227" i="5" s="1"/>
  <c r="CK228" i="5" s="1"/>
  <c r="CK229" i="5" s="1"/>
  <c r="CK230" i="5" s="1"/>
  <c r="CK231" i="5" s="1"/>
  <c r="CK232" i="5" s="1"/>
  <c r="CK233" i="5" s="1"/>
  <c r="CK234" i="5" s="1"/>
  <c r="CK235" i="5" s="1"/>
  <c r="CK236" i="5" s="1"/>
  <c r="CK237" i="5" s="1"/>
  <c r="CK238" i="5" s="1"/>
  <c r="CK239" i="5" s="1"/>
  <c r="CK240" i="5" s="1"/>
  <c r="CK241" i="5" s="1"/>
  <c r="CK242" i="5" s="1"/>
  <c r="CK243" i="5" s="1"/>
  <c r="CK244" i="5" s="1"/>
  <c r="CK245" i="5" s="1"/>
  <c r="CK246" i="5" s="1"/>
  <c r="CK247" i="5" s="1"/>
  <c r="CK248" i="5" s="1"/>
  <c r="CK249" i="5" s="1"/>
  <c r="CK250" i="5" s="1"/>
  <c r="CK251" i="5" s="1"/>
  <c r="CK252" i="5" s="1"/>
  <c r="CK253" i="5" s="1"/>
  <c r="CK254" i="5" s="1"/>
  <c r="CK3" i="5"/>
  <c r="CI3" i="5"/>
  <c r="CI4" i="5"/>
  <c r="CI5" i="5"/>
  <c r="CI6" i="5"/>
  <c r="CI7" i="5"/>
  <c r="CI8" i="5"/>
  <c r="CI9" i="5"/>
  <c r="CI10" i="5"/>
  <c r="CI11" i="5"/>
  <c r="CI12" i="5"/>
  <c r="CI13" i="5"/>
  <c r="CI14" i="5"/>
  <c r="CI15" i="5"/>
  <c r="CI16" i="5"/>
  <c r="CI17" i="5"/>
  <c r="CI18" i="5"/>
  <c r="CI19" i="5"/>
  <c r="CI20" i="5"/>
  <c r="CI21" i="5"/>
  <c r="CI22" i="5"/>
  <c r="CI23" i="5"/>
  <c r="CI24" i="5"/>
  <c r="CI25" i="5"/>
  <c r="CI26" i="5"/>
  <c r="CI27" i="5"/>
  <c r="CI28" i="5"/>
  <c r="CI29" i="5"/>
  <c r="CI30" i="5"/>
  <c r="CI31" i="5"/>
  <c r="CI32" i="5"/>
  <c r="CI33" i="5"/>
  <c r="CI34" i="5"/>
  <c r="CI35" i="5"/>
  <c r="CI36" i="5"/>
  <c r="CI37" i="5"/>
  <c r="CI38" i="5"/>
  <c r="CI39" i="5"/>
  <c r="CI40" i="5"/>
  <c r="CI41" i="5"/>
  <c r="CI42" i="5"/>
  <c r="CI43" i="5"/>
  <c r="CI44" i="5"/>
  <c r="CI45" i="5"/>
  <c r="CI46" i="5"/>
  <c r="CI47" i="5"/>
  <c r="CI48" i="5"/>
  <c r="CI49" i="5"/>
  <c r="CI50" i="5"/>
  <c r="CI51" i="5"/>
  <c r="CI52" i="5"/>
  <c r="CI53" i="5"/>
  <c r="CI54" i="5"/>
  <c r="CI55" i="5"/>
  <c r="CI56" i="5"/>
  <c r="CI57" i="5"/>
  <c r="CI58" i="5"/>
  <c r="CI59" i="5"/>
  <c r="CI60" i="5"/>
  <c r="CI61" i="5"/>
  <c r="CI62" i="5"/>
  <c r="CI63" i="5"/>
  <c r="CI64" i="5"/>
  <c r="CI65" i="5"/>
  <c r="CI66" i="5"/>
  <c r="CI67" i="5"/>
  <c r="CI68" i="5"/>
  <c r="CI69" i="5"/>
  <c r="CI70" i="5"/>
  <c r="CI71" i="5"/>
  <c r="CI72" i="5"/>
  <c r="CI73" i="5"/>
  <c r="CI74" i="5"/>
  <c r="CI75" i="5"/>
  <c r="CI76" i="5"/>
  <c r="CI77" i="5"/>
  <c r="CI78" i="5"/>
  <c r="CI79" i="5"/>
  <c r="CI80" i="5"/>
  <c r="CI81" i="5"/>
  <c r="CI82" i="5"/>
  <c r="CI83" i="5"/>
  <c r="CI84" i="5"/>
  <c r="CI85" i="5"/>
  <c r="CI86" i="5"/>
  <c r="CI87" i="5"/>
  <c r="CI88" i="5"/>
  <c r="CI89" i="5"/>
  <c r="CI90" i="5"/>
  <c r="CI91" i="5"/>
  <c r="CI92" i="5"/>
  <c r="CI93" i="5"/>
  <c r="CI94" i="5"/>
  <c r="CI95" i="5"/>
  <c r="CI96" i="5"/>
  <c r="CI97" i="5"/>
  <c r="CI98" i="5"/>
  <c r="CI99" i="5"/>
  <c r="CI100" i="5"/>
  <c r="CI101" i="5"/>
  <c r="CI102" i="5"/>
  <c r="CI103" i="5"/>
  <c r="CI104" i="5"/>
  <c r="CI105" i="5"/>
  <c r="CI106" i="5"/>
  <c r="CI107" i="5"/>
  <c r="CI108" i="5"/>
  <c r="CI109" i="5"/>
  <c r="CI110" i="5"/>
  <c r="CI111" i="5"/>
  <c r="CI112" i="5"/>
  <c r="CI113" i="5"/>
  <c r="CI114" i="5"/>
  <c r="CI115" i="5"/>
  <c r="CI116" i="5"/>
  <c r="CI117" i="5"/>
  <c r="CI118" i="5"/>
  <c r="CI119" i="5"/>
  <c r="CI120" i="5"/>
  <c r="CI121" i="5"/>
  <c r="CI122" i="5"/>
  <c r="CI123" i="5"/>
  <c r="CI124" i="5"/>
  <c r="CI125" i="5"/>
  <c r="CI126" i="5"/>
  <c r="CI127" i="5"/>
  <c r="CI128" i="5"/>
  <c r="CI129" i="5"/>
  <c r="CI130" i="5"/>
  <c r="CI131" i="5"/>
  <c r="CI132" i="5"/>
  <c r="CI133" i="5"/>
  <c r="CI134" i="5"/>
  <c r="CI135" i="5"/>
  <c r="CI136" i="5"/>
  <c r="CI137" i="5"/>
  <c r="CI138" i="5"/>
  <c r="CI139" i="5"/>
  <c r="CI140" i="5"/>
  <c r="CI141" i="5"/>
  <c r="CI142" i="5"/>
  <c r="CI143" i="5"/>
  <c r="CI144" i="5"/>
  <c r="CI145" i="5"/>
  <c r="CI146" i="5"/>
  <c r="CI147" i="5"/>
  <c r="CI148" i="5"/>
  <c r="CI149" i="5"/>
  <c r="CI150" i="5"/>
  <c r="CI151" i="5"/>
  <c r="CI152" i="5"/>
  <c r="CI153" i="5"/>
  <c r="CI154" i="5"/>
  <c r="CI155" i="5"/>
  <c r="CI156" i="5"/>
  <c r="CI157" i="5"/>
  <c r="CI158" i="5"/>
  <c r="CI159" i="5"/>
  <c r="CI160" i="5"/>
  <c r="CI161" i="5"/>
  <c r="CI162" i="5"/>
  <c r="CI163" i="5"/>
  <c r="CI164" i="5"/>
  <c r="CI165" i="5"/>
  <c r="CI166" i="5"/>
  <c r="CI167" i="5"/>
  <c r="CI168" i="5"/>
  <c r="CI169" i="5"/>
  <c r="CI170" i="5"/>
  <c r="CI171" i="5"/>
  <c r="CI172" i="5"/>
  <c r="CI173" i="5"/>
  <c r="CI174" i="5"/>
  <c r="CI175" i="5"/>
  <c r="CI176" i="5"/>
  <c r="CI177" i="5"/>
  <c r="CI178" i="5"/>
  <c r="CI179" i="5"/>
  <c r="CI180" i="5"/>
  <c r="CI181" i="5"/>
  <c r="CI182" i="5"/>
  <c r="CI183" i="5"/>
  <c r="CI184" i="5"/>
  <c r="CI185" i="5"/>
  <c r="CI186" i="5"/>
  <c r="CI187" i="5"/>
  <c r="CI188" i="5"/>
  <c r="CI189" i="5"/>
  <c r="CI190" i="5"/>
  <c r="CI191" i="5"/>
  <c r="CI192" i="5"/>
  <c r="CI193" i="5"/>
  <c r="CI194" i="5"/>
  <c r="CI195" i="5"/>
  <c r="CI196" i="5"/>
  <c r="CI197" i="5"/>
  <c r="CI198" i="5"/>
  <c r="CI199" i="5"/>
  <c r="CI200" i="5"/>
  <c r="CI201" i="5"/>
  <c r="CI202" i="5"/>
  <c r="CI203" i="5"/>
  <c r="CI204" i="5"/>
  <c r="CI205" i="5"/>
  <c r="CI206" i="5"/>
  <c r="CI207" i="5"/>
  <c r="CI208" i="5"/>
  <c r="CI209" i="5"/>
  <c r="CI210" i="5"/>
  <c r="CI211" i="5"/>
  <c r="CI212" i="5"/>
  <c r="CI213" i="5"/>
  <c r="CI214" i="5"/>
  <c r="CI215" i="5"/>
  <c r="CI216" i="5"/>
  <c r="CI217" i="5"/>
  <c r="CI218" i="5"/>
  <c r="CI219" i="5"/>
  <c r="CI220" i="5"/>
  <c r="CI221" i="5"/>
  <c r="CI222" i="5"/>
  <c r="CI223" i="5"/>
  <c r="CI224" i="5"/>
  <c r="CI225" i="5"/>
  <c r="CI226" i="5"/>
  <c r="CI227" i="5"/>
  <c r="CI228" i="5"/>
  <c r="CI229" i="5"/>
  <c r="CI230" i="5"/>
  <c r="CI231" i="5"/>
  <c r="CI232" i="5"/>
  <c r="CI233" i="5"/>
  <c r="CI234" i="5"/>
  <c r="CI235" i="5"/>
  <c r="CI236" i="5"/>
  <c r="CI237" i="5"/>
  <c r="CI238" i="5"/>
  <c r="CI239" i="5"/>
  <c r="CI240" i="5"/>
  <c r="CI241" i="5"/>
  <c r="CI242" i="5"/>
  <c r="CI243" i="5"/>
  <c r="CI244" i="5"/>
  <c r="CI245" i="5"/>
  <c r="CI246" i="5"/>
  <c r="CI247" i="5"/>
  <c r="CI248" i="5"/>
  <c r="CI249" i="5"/>
  <c r="CI250" i="5"/>
  <c r="CI251" i="5"/>
  <c r="CI252" i="5"/>
  <c r="CI253" i="5"/>
  <c r="CI254" i="5"/>
  <c r="CI2" i="5"/>
  <c r="CH3" i="5"/>
  <c r="CH4" i="5"/>
  <c r="CH5" i="5"/>
  <c r="CH6" i="5"/>
  <c r="CH7" i="5"/>
  <c r="CH8" i="5"/>
  <c r="CH9" i="5"/>
  <c r="CH10" i="5"/>
  <c r="CH11" i="5"/>
  <c r="CH12" i="5"/>
  <c r="CH13" i="5"/>
  <c r="CH14" i="5"/>
  <c r="CH15" i="5"/>
  <c r="CH16" i="5"/>
  <c r="CH17" i="5"/>
  <c r="CH18" i="5"/>
  <c r="CH19" i="5"/>
  <c r="CH20" i="5"/>
  <c r="CH21" i="5"/>
  <c r="CH22" i="5"/>
  <c r="CH23" i="5"/>
  <c r="CH24" i="5"/>
  <c r="CH25" i="5"/>
  <c r="CH26" i="5"/>
  <c r="CH27" i="5"/>
  <c r="CH28" i="5"/>
  <c r="CH29" i="5"/>
  <c r="CH30" i="5"/>
  <c r="CH31" i="5"/>
  <c r="CH32" i="5"/>
  <c r="CH33" i="5"/>
  <c r="CH34" i="5"/>
  <c r="CH35" i="5"/>
  <c r="CH36" i="5"/>
  <c r="CH37" i="5"/>
  <c r="CH38" i="5"/>
  <c r="CH39" i="5"/>
  <c r="CH40" i="5"/>
  <c r="CH41" i="5"/>
  <c r="CH42" i="5"/>
  <c r="CH43" i="5"/>
  <c r="CH44" i="5"/>
  <c r="CH45" i="5"/>
  <c r="CH46" i="5"/>
  <c r="CH47" i="5"/>
  <c r="CH48" i="5"/>
  <c r="CH49" i="5"/>
  <c r="CH50" i="5"/>
  <c r="CH51" i="5"/>
  <c r="CH52" i="5"/>
  <c r="CH53" i="5"/>
  <c r="CH54" i="5"/>
  <c r="CH55" i="5"/>
  <c r="CH56" i="5"/>
  <c r="CH57" i="5"/>
  <c r="CH58" i="5"/>
  <c r="CH59" i="5"/>
  <c r="CH60" i="5"/>
  <c r="CH61" i="5"/>
  <c r="CH62" i="5"/>
  <c r="CH63" i="5"/>
  <c r="CH64" i="5"/>
  <c r="CH65" i="5"/>
  <c r="CH66" i="5"/>
  <c r="CH67" i="5"/>
  <c r="CH68" i="5"/>
  <c r="CH69" i="5"/>
  <c r="CH70" i="5"/>
  <c r="CH71" i="5"/>
  <c r="CH72" i="5"/>
  <c r="CH73" i="5"/>
  <c r="CH74" i="5"/>
  <c r="CH75" i="5"/>
  <c r="CH76" i="5"/>
  <c r="CH77" i="5"/>
  <c r="CH78" i="5"/>
  <c r="CH79" i="5"/>
  <c r="CH80" i="5"/>
  <c r="CH81" i="5"/>
  <c r="CH82" i="5"/>
  <c r="CH83" i="5"/>
  <c r="CH84" i="5"/>
  <c r="CH85" i="5"/>
  <c r="CH86" i="5"/>
  <c r="CH87" i="5"/>
  <c r="CH88" i="5"/>
  <c r="CH89" i="5"/>
  <c r="CH90" i="5"/>
  <c r="CH91" i="5"/>
  <c r="CH92" i="5"/>
  <c r="CH93" i="5"/>
  <c r="CH94" i="5"/>
  <c r="CH95" i="5"/>
  <c r="CH96" i="5"/>
  <c r="CH97" i="5"/>
  <c r="CH98" i="5"/>
  <c r="CH99" i="5"/>
  <c r="CH100" i="5"/>
  <c r="CH101" i="5"/>
  <c r="CH102" i="5"/>
  <c r="CH103" i="5"/>
  <c r="CH104" i="5"/>
  <c r="CH105" i="5"/>
  <c r="CH106" i="5"/>
  <c r="CH107" i="5"/>
  <c r="CH108" i="5"/>
  <c r="CH109" i="5"/>
  <c r="CH110" i="5"/>
  <c r="CH111" i="5"/>
  <c r="CH112" i="5"/>
  <c r="CH113" i="5"/>
  <c r="CH114" i="5"/>
  <c r="CH115" i="5"/>
  <c r="CH116" i="5"/>
  <c r="CH117" i="5"/>
  <c r="CH118" i="5"/>
  <c r="CH119" i="5"/>
  <c r="CH120" i="5"/>
  <c r="CH121" i="5"/>
  <c r="CH122" i="5"/>
  <c r="CH123" i="5"/>
  <c r="CH124" i="5"/>
  <c r="CH125" i="5"/>
  <c r="CH126" i="5"/>
  <c r="CH127" i="5"/>
  <c r="CH128" i="5"/>
  <c r="CH129" i="5"/>
  <c r="CH130" i="5"/>
  <c r="CH131" i="5"/>
  <c r="CH132" i="5"/>
  <c r="CH133" i="5"/>
  <c r="CH134" i="5"/>
  <c r="CH135" i="5"/>
  <c r="CH136" i="5"/>
  <c r="CH137" i="5"/>
  <c r="CH138" i="5"/>
  <c r="CH139" i="5"/>
  <c r="CH140" i="5"/>
  <c r="CH141" i="5"/>
  <c r="CH142" i="5"/>
  <c r="CH143" i="5"/>
  <c r="CH144" i="5"/>
  <c r="CH145" i="5"/>
  <c r="CH146" i="5"/>
  <c r="CH147" i="5"/>
  <c r="CH148" i="5"/>
  <c r="CH149" i="5"/>
  <c r="CH150" i="5"/>
  <c r="CH151" i="5"/>
  <c r="CH152" i="5"/>
  <c r="CH153" i="5"/>
  <c r="CH154" i="5"/>
  <c r="CH155" i="5"/>
  <c r="CH156" i="5"/>
  <c r="CH157" i="5"/>
  <c r="CH158" i="5"/>
  <c r="CH159" i="5"/>
  <c r="CH160" i="5"/>
  <c r="CH161" i="5"/>
  <c r="CH162" i="5"/>
  <c r="CH163" i="5"/>
  <c r="CH164" i="5"/>
  <c r="CH165" i="5"/>
  <c r="CH166" i="5"/>
  <c r="CH167" i="5"/>
  <c r="CH168" i="5"/>
  <c r="CH169" i="5"/>
  <c r="CH170" i="5"/>
  <c r="CH171" i="5"/>
  <c r="CH172" i="5"/>
  <c r="CH173" i="5"/>
  <c r="CH174" i="5"/>
  <c r="CH175" i="5"/>
  <c r="CH176" i="5"/>
  <c r="CH177" i="5"/>
  <c r="CH178" i="5"/>
  <c r="CH179" i="5"/>
  <c r="CH180" i="5"/>
  <c r="CH181" i="5"/>
  <c r="CH182" i="5"/>
  <c r="CH183" i="5"/>
  <c r="CH184" i="5"/>
  <c r="CH185" i="5"/>
  <c r="CH186" i="5"/>
  <c r="CH187" i="5"/>
  <c r="CH188" i="5"/>
  <c r="CH189" i="5"/>
  <c r="CH190" i="5"/>
  <c r="CH191" i="5"/>
  <c r="CH192" i="5"/>
  <c r="CH193" i="5"/>
  <c r="CH194" i="5"/>
  <c r="CH195" i="5"/>
  <c r="CH196" i="5"/>
  <c r="CH197" i="5"/>
  <c r="CH198" i="5"/>
  <c r="CH199" i="5"/>
  <c r="CH200" i="5"/>
  <c r="CH201" i="5"/>
  <c r="CH202" i="5"/>
  <c r="CH203" i="5"/>
  <c r="CH204" i="5"/>
  <c r="CH205" i="5"/>
  <c r="CH206" i="5"/>
  <c r="CH207" i="5"/>
  <c r="CH208" i="5"/>
  <c r="CH209" i="5"/>
  <c r="CH210" i="5"/>
  <c r="CH211" i="5"/>
  <c r="CH212" i="5"/>
  <c r="CH213" i="5"/>
  <c r="CH214" i="5"/>
  <c r="CH215" i="5"/>
  <c r="CH216" i="5"/>
  <c r="CH217" i="5"/>
  <c r="CH218" i="5"/>
  <c r="CH219" i="5"/>
  <c r="CH220" i="5"/>
  <c r="CH221" i="5"/>
  <c r="CH222" i="5"/>
  <c r="CH223" i="5"/>
  <c r="CH224" i="5"/>
  <c r="CH225" i="5"/>
  <c r="CH226" i="5"/>
  <c r="CH227" i="5"/>
  <c r="CH228" i="5"/>
  <c r="CH229" i="5"/>
  <c r="CH230" i="5"/>
  <c r="CH231" i="5"/>
  <c r="CH232" i="5"/>
  <c r="CH233" i="5"/>
  <c r="CH234" i="5"/>
  <c r="CH235" i="5"/>
  <c r="CH236" i="5"/>
  <c r="CH237" i="5"/>
  <c r="CH238" i="5"/>
  <c r="CH239" i="5"/>
  <c r="CH240" i="5"/>
  <c r="CH241" i="5"/>
  <c r="CH242" i="5"/>
  <c r="CH243" i="5"/>
  <c r="CH244" i="5"/>
  <c r="CH245" i="5"/>
  <c r="CH246" i="5"/>
  <c r="CH247" i="5"/>
  <c r="CH248" i="5"/>
  <c r="CH249" i="5"/>
  <c r="CH250" i="5"/>
  <c r="CH251" i="5"/>
  <c r="CH252" i="5"/>
  <c r="CH253" i="5"/>
  <c r="CH254" i="5"/>
  <c r="CH2" i="5"/>
  <c r="CG4" i="5"/>
  <c r="CG5" i="5"/>
  <c r="CG6" i="5" s="1"/>
  <c r="CG7" i="5" s="1"/>
  <c r="CG8" i="5" s="1"/>
  <c r="CG9" i="5" s="1"/>
  <c r="CG10" i="5" s="1"/>
  <c r="CG11" i="5" s="1"/>
  <c r="CG12" i="5" s="1"/>
  <c r="CG13" i="5" s="1"/>
  <c r="CG14" i="5" s="1"/>
  <c r="CG15" i="5" s="1"/>
  <c r="CG16" i="5" s="1"/>
  <c r="CG17" i="5" s="1"/>
  <c r="CG18" i="5" s="1"/>
  <c r="CG19" i="5" s="1"/>
  <c r="CG20" i="5" s="1"/>
  <c r="CG21" i="5" s="1"/>
  <c r="CG22" i="5" s="1"/>
  <c r="CG23" i="5" s="1"/>
  <c r="CG24" i="5" s="1"/>
  <c r="CG25" i="5" s="1"/>
  <c r="CG26" i="5" s="1"/>
  <c r="CG27" i="5" s="1"/>
  <c r="CG28" i="5" s="1"/>
  <c r="CG29" i="5" s="1"/>
  <c r="CG30" i="5" s="1"/>
  <c r="CG31" i="5" s="1"/>
  <c r="CG32" i="5" s="1"/>
  <c r="CG33" i="5" s="1"/>
  <c r="CG34" i="5" s="1"/>
  <c r="CG35" i="5" s="1"/>
  <c r="CG36" i="5" s="1"/>
  <c r="CG37" i="5" s="1"/>
  <c r="CG38" i="5" s="1"/>
  <c r="CG39" i="5" s="1"/>
  <c r="CG40" i="5" s="1"/>
  <c r="CG41" i="5" s="1"/>
  <c r="CG42" i="5" s="1"/>
  <c r="CG43" i="5" s="1"/>
  <c r="CG44" i="5" s="1"/>
  <c r="CG45" i="5" s="1"/>
  <c r="CG46" i="5" s="1"/>
  <c r="CG47" i="5" s="1"/>
  <c r="CG48" i="5" s="1"/>
  <c r="CG49" i="5" s="1"/>
  <c r="CG50" i="5" s="1"/>
  <c r="CG51" i="5" s="1"/>
  <c r="CG52" i="5" s="1"/>
  <c r="CG53" i="5" s="1"/>
  <c r="CG54" i="5" s="1"/>
  <c r="CG55" i="5" s="1"/>
  <c r="CG56" i="5" s="1"/>
  <c r="CG57" i="5" s="1"/>
  <c r="CG58" i="5" s="1"/>
  <c r="CG59" i="5" s="1"/>
  <c r="CG60" i="5" s="1"/>
  <c r="CG61" i="5" s="1"/>
  <c r="CG62" i="5" s="1"/>
  <c r="CG63" i="5" s="1"/>
  <c r="CG64" i="5" s="1"/>
  <c r="CG65" i="5" s="1"/>
  <c r="CG66" i="5" s="1"/>
  <c r="CG67" i="5" s="1"/>
  <c r="CG68" i="5" s="1"/>
  <c r="CG69" i="5" s="1"/>
  <c r="CG70" i="5" s="1"/>
  <c r="CG71" i="5" s="1"/>
  <c r="CG72" i="5" s="1"/>
  <c r="CG73" i="5" s="1"/>
  <c r="CG74" i="5" s="1"/>
  <c r="CG75" i="5" s="1"/>
  <c r="CG76" i="5" s="1"/>
  <c r="CG77" i="5" s="1"/>
  <c r="CG78" i="5" s="1"/>
  <c r="CG79" i="5" s="1"/>
  <c r="CG80" i="5" s="1"/>
  <c r="CG81" i="5" s="1"/>
  <c r="CG82" i="5" s="1"/>
  <c r="CG83" i="5" s="1"/>
  <c r="CG84" i="5" s="1"/>
  <c r="CG85" i="5" s="1"/>
  <c r="CG86" i="5" s="1"/>
  <c r="CG87" i="5" s="1"/>
  <c r="CG88" i="5" s="1"/>
  <c r="CG89" i="5" s="1"/>
  <c r="CG90" i="5" s="1"/>
  <c r="CG91" i="5" s="1"/>
  <c r="CG92" i="5" s="1"/>
  <c r="CG93" i="5" s="1"/>
  <c r="CG94" i="5" s="1"/>
  <c r="CG95" i="5" s="1"/>
  <c r="CG96" i="5" s="1"/>
  <c r="CG97" i="5" s="1"/>
  <c r="CG98" i="5" s="1"/>
  <c r="CG99" i="5" s="1"/>
  <c r="CG100" i="5" s="1"/>
  <c r="CG101" i="5" s="1"/>
  <c r="CG102" i="5" s="1"/>
  <c r="CG103" i="5" s="1"/>
  <c r="CG104" i="5" s="1"/>
  <c r="CG105" i="5" s="1"/>
  <c r="CG106" i="5" s="1"/>
  <c r="CG107" i="5" s="1"/>
  <c r="CG108" i="5" s="1"/>
  <c r="CG109" i="5" s="1"/>
  <c r="CG110" i="5" s="1"/>
  <c r="CG111" i="5" s="1"/>
  <c r="CG112" i="5" s="1"/>
  <c r="CG113" i="5" s="1"/>
  <c r="CG114" i="5" s="1"/>
  <c r="CG115" i="5" s="1"/>
  <c r="CG116" i="5" s="1"/>
  <c r="CG117" i="5" s="1"/>
  <c r="CG118" i="5" s="1"/>
  <c r="CG119" i="5" s="1"/>
  <c r="CG120" i="5" s="1"/>
  <c r="CG121" i="5" s="1"/>
  <c r="CG122" i="5" s="1"/>
  <c r="CG123" i="5" s="1"/>
  <c r="CG124" i="5" s="1"/>
  <c r="CG125" i="5" s="1"/>
  <c r="CG126" i="5" s="1"/>
  <c r="CG127" i="5" s="1"/>
  <c r="CG128" i="5" s="1"/>
  <c r="CG129" i="5" s="1"/>
  <c r="CG130" i="5" s="1"/>
  <c r="CG131" i="5" s="1"/>
  <c r="CG132" i="5" s="1"/>
  <c r="CG133" i="5" s="1"/>
  <c r="CG134" i="5" s="1"/>
  <c r="CG135" i="5" s="1"/>
  <c r="CG136" i="5" s="1"/>
  <c r="CG137" i="5" s="1"/>
  <c r="CG138" i="5" s="1"/>
  <c r="CG139" i="5" s="1"/>
  <c r="CG140" i="5" s="1"/>
  <c r="CG141" i="5" s="1"/>
  <c r="CG142" i="5" s="1"/>
  <c r="CG143" i="5" s="1"/>
  <c r="CG144" i="5" s="1"/>
  <c r="CG145" i="5" s="1"/>
  <c r="CG146" i="5" s="1"/>
  <c r="CG147" i="5" s="1"/>
  <c r="CG148" i="5" s="1"/>
  <c r="CG149" i="5" s="1"/>
  <c r="CG150" i="5" s="1"/>
  <c r="CG151" i="5" s="1"/>
  <c r="CG152" i="5" s="1"/>
  <c r="CG153" i="5" s="1"/>
  <c r="CG154" i="5" s="1"/>
  <c r="CG155" i="5" s="1"/>
  <c r="CG156" i="5" s="1"/>
  <c r="CG157" i="5" s="1"/>
  <c r="CG158" i="5" s="1"/>
  <c r="CG159" i="5" s="1"/>
  <c r="CG160" i="5" s="1"/>
  <c r="CG161" i="5" s="1"/>
  <c r="CG162" i="5" s="1"/>
  <c r="CG163" i="5" s="1"/>
  <c r="CG164" i="5" s="1"/>
  <c r="CG165" i="5" s="1"/>
  <c r="CG166" i="5" s="1"/>
  <c r="CG167" i="5" s="1"/>
  <c r="CG168" i="5" s="1"/>
  <c r="CG169" i="5" s="1"/>
  <c r="CG170" i="5" s="1"/>
  <c r="CG171" i="5" s="1"/>
  <c r="CG172" i="5" s="1"/>
  <c r="CG173" i="5" s="1"/>
  <c r="CG174" i="5" s="1"/>
  <c r="CG175" i="5" s="1"/>
  <c r="CG176" i="5" s="1"/>
  <c r="CG177" i="5" s="1"/>
  <c r="CG178" i="5" s="1"/>
  <c r="CG179" i="5" s="1"/>
  <c r="CG180" i="5" s="1"/>
  <c r="CG181" i="5" s="1"/>
  <c r="CG182" i="5" s="1"/>
  <c r="CG183" i="5" s="1"/>
  <c r="CG184" i="5" s="1"/>
  <c r="CG185" i="5" s="1"/>
  <c r="CG186" i="5" s="1"/>
  <c r="CG187" i="5" s="1"/>
  <c r="CG188" i="5" s="1"/>
  <c r="CG189" i="5" s="1"/>
  <c r="CG190" i="5" s="1"/>
  <c r="CG191" i="5" s="1"/>
  <c r="CG192" i="5" s="1"/>
  <c r="CG193" i="5" s="1"/>
  <c r="CG194" i="5" s="1"/>
  <c r="CG195" i="5" s="1"/>
  <c r="CG196" i="5" s="1"/>
  <c r="CG197" i="5" s="1"/>
  <c r="CG198" i="5" s="1"/>
  <c r="CG199" i="5" s="1"/>
  <c r="CG200" i="5" s="1"/>
  <c r="CG201" i="5" s="1"/>
  <c r="CG202" i="5" s="1"/>
  <c r="CG203" i="5" s="1"/>
  <c r="CG204" i="5" s="1"/>
  <c r="CG205" i="5" s="1"/>
  <c r="CG206" i="5" s="1"/>
  <c r="CG207" i="5" s="1"/>
  <c r="CG208" i="5" s="1"/>
  <c r="CG209" i="5" s="1"/>
  <c r="CG210" i="5" s="1"/>
  <c r="CG211" i="5" s="1"/>
  <c r="CG212" i="5" s="1"/>
  <c r="CG213" i="5" s="1"/>
  <c r="CG214" i="5" s="1"/>
  <c r="CG215" i="5" s="1"/>
  <c r="CG216" i="5" s="1"/>
  <c r="CG217" i="5" s="1"/>
  <c r="CG218" i="5" s="1"/>
  <c r="CG219" i="5" s="1"/>
  <c r="CG220" i="5" s="1"/>
  <c r="CG221" i="5" s="1"/>
  <c r="CG222" i="5" s="1"/>
  <c r="CG223" i="5" s="1"/>
  <c r="CG224" i="5" s="1"/>
  <c r="CG225" i="5" s="1"/>
  <c r="CG226" i="5" s="1"/>
  <c r="CG227" i="5" s="1"/>
  <c r="CG228" i="5" s="1"/>
  <c r="CG229" i="5" s="1"/>
  <c r="CG230" i="5" s="1"/>
  <c r="CG231" i="5" s="1"/>
  <c r="CG232" i="5" s="1"/>
  <c r="CG233" i="5" s="1"/>
  <c r="CG234" i="5" s="1"/>
  <c r="CG235" i="5" s="1"/>
  <c r="CG236" i="5" s="1"/>
  <c r="CG237" i="5" s="1"/>
  <c r="CG238" i="5" s="1"/>
  <c r="CG239" i="5" s="1"/>
  <c r="CG240" i="5" s="1"/>
  <c r="CG241" i="5" s="1"/>
  <c r="CG242" i="5" s="1"/>
  <c r="CG243" i="5" s="1"/>
  <c r="CG244" i="5" s="1"/>
  <c r="CG245" i="5" s="1"/>
  <c r="CG246" i="5" s="1"/>
  <c r="CG247" i="5" s="1"/>
  <c r="CG248" i="5" s="1"/>
  <c r="CG249" i="5" s="1"/>
  <c r="CG250" i="5" s="1"/>
  <c r="CG251" i="5" s="1"/>
  <c r="CG252" i="5" s="1"/>
  <c r="CG253" i="5" s="1"/>
  <c r="CG254" i="5" s="1"/>
  <c r="CG3" i="5"/>
  <c r="CE3" i="5"/>
  <c r="CE4" i="5"/>
  <c r="CE5" i="5"/>
  <c r="CE6" i="5"/>
  <c r="CE7" i="5"/>
  <c r="CE8" i="5"/>
  <c r="CE9" i="5"/>
  <c r="CE10" i="5"/>
  <c r="CE11" i="5"/>
  <c r="CE12" i="5"/>
  <c r="CE13" i="5"/>
  <c r="CE14" i="5"/>
  <c r="CE15" i="5"/>
  <c r="CE16" i="5"/>
  <c r="CE17" i="5"/>
  <c r="CE18" i="5"/>
  <c r="CE19" i="5"/>
  <c r="CE20" i="5"/>
  <c r="CE21" i="5"/>
  <c r="CE22" i="5"/>
  <c r="CE23" i="5"/>
  <c r="CE24" i="5"/>
  <c r="CE25" i="5"/>
  <c r="CE26" i="5"/>
  <c r="CE27" i="5"/>
  <c r="CE28" i="5"/>
  <c r="CE29" i="5"/>
  <c r="CE30" i="5"/>
  <c r="CE31" i="5"/>
  <c r="CE32" i="5"/>
  <c r="CE33" i="5"/>
  <c r="CE34" i="5"/>
  <c r="CE35" i="5"/>
  <c r="CE36" i="5"/>
  <c r="CE37" i="5"/>
  <c r="CE38" i="5"/>
  <c r="CE39" i="5"/>
  <c r="CE40" i="5"/>
  <c r="CE41" i="5"/>
  <c r="CE42" i="5"/>
  <c r="CE43" i="5"/>
  <c r="CE44" i="5"/>
  <c r="CE45" i="5"/>
  <c r="CE46" i="5"/>
  <c r="CE47" i="5"/>
  <c r="CE48" i="5"/>
  <c r="CE49" i="5"/>
  <c r="CE50" i="5"/>
  <c r="CE51" i="5"/>
  <c r="CE52" i="5"/>
  <c r="CE53" i="5"/>
  <c r="CE54" i="5"/>
  <c r="CE55" i="5"/>
  <c r="CE56" i="5"/>
  <c r="CE57" i="5"/>
  <c r="CE58" i="5"/>
  <c r="CE59" i="5"/>
  <c r="CE60" i="5"/>
  <c r="CE61" i="5"/>
  <c r="CE62" i="5"/>
  <c r="CE63" i="5"/>
  <c r="CE64" i="5"/>
  <c r="CE65" i="5"/>
  <c r="CE66" i="5"/>
  <c r="CE67" i="5"/>
  <c r="CE68" i="5"/>
  <c r="CE69" i="5"/>
  <c r="CE70" i="5"/>
  <c r="CE71" i="5"/>
  <c r="CE72" i="5"/>
  <c r="CE73" i="5"/>
  <c r="CE74" i="5"/>
  <c r="CE75" i="5"/>
  <c r="CE76" i="5"/>
  <c r="CE77" i="5"/>
  <c r="CE78" i="5"/>
  <c r="CE79" i="5"/>
  <c r="CE80" i="5"/>
  <c r="CE81" i="5"/>
  <c r="CE82" i="5"/>
  <c r="CE83" i="5"/>
  <c r="CE84" i="5"/>
  <c r="CE85" i="5"/>
  <c r="CE86" i="5"/>
  <c r="CE87" i="5"/>
  <c r="CE88" i="5"/>
  <c r="CE89" i="5"/>
  <c r="CE90" i="5"/>
  <c r="CE91" i="5"/>
  <c r="CE92" i="5"/>
  <c r="CE93" i="5"/>
  <c r="CE94" i="5"/>
  <c r="CE95" i="5"/>
  <c r="CE96" i="5"/>
  <c r="CE97" i="5"/>
  <c r="CE98" i="5"/>
  <c r="CE99" i="5"/>
  <c r="CE100" i="5"/>
  <c r="CE101" i="5"/>
  <c r="CE102" i="5"/>
  <c r="CE103" i="5"/>
  <c r="CE104" i="5"/>
  <c r="CE105" i="5"/>
  <c r="CE106" i="5"/>
  <c r="CE107" i="5"/>
  <c r="CE108" i="5"/>
  <c r="CE109" i="5"/>
  <c r="CE110" i="5"/>
  <c r="CE111" i="5"/>
  <c r="CE112" i="5"/>
  <c r="CE113" i="5"/>
  <c r="CE114" i="5"/>
  <c r="CE115" i="5"/>
  <c r="CE116" i="5"/>
  <c r="CE117" i="5"/>
  <c r="CE118" i="5"/>
  <c r="CE119" i="5"/>
  <c r="CE120" i="5"/>
  <c r="CE121" i="5"/>
  <c r="CE122" i="5"/>
  <c r="CE123" i="5"/>
  <c r="CE124" i="5"/>
  <c r="CE125" i="5"/>
  <c r="CE126" i="5"/>
  <c r="CE127" i="5"/>
  <c r="CE128" i="5"/>
  <c r="CE129" i="5"/>
  <c r="CE130" i="5"/>
  <c r="CE131" i="5"/>
  <c r="CE132" i="5"/>
  <c r="CE133" i="5"/>
  <c r="CE134" i="5"/>
  <c r="CE135" i="5"/>
  <c r="CE136" i="5"/>
  <c r="CE137" i="5"/>
  <c r="CE138" i="5"/>
  <c r="CE139" i="5"/>
  <c r="CE140" i="5"/>
  <c r="CE141" i="5"/>
  <c r="CE142" i="5"/>
  <c r="CE143" i="5"/>
  <c r="CE144" i="5"/>
  <c r="CE145" i="5"/>
  <c r="CE146" i="5"/>
  <c r="CE147" i="5"/>
  <c r="CE148" i="5"/>
  <c r="CE149" i="5"/>
  <c r="CE150" i="5"/>
  <c r="CE151" i="5"/>
  <c r="CE152" i="5"/>
  <c r="CE153" i="5"/>
  <c r="CE154" i="5"/>
  <c r="CE155" i="5"/>
  <c r="CE156" i="5"/>
  <c r="CE157" i="5"/>
  <c r="CE158" i="5"/>
  <c r="CE159" i="5"/>
  <c r="CE160" i="5"/>
  <c r="CE161" i="5"/>
  <c r="CE162" i="5"/>
  <c r="CE163" i="5"/>
  <c r="CE164" i="5"/>
  <c r="CE165" i="5"/>
  <c r="CE166" i="5"/>
  <c r="CE167" i="5"/>
  <c r="CE168" i="5"/>
  <c r="CE169" i="5"/>
  <c r="CE170" i="5"/>
  <c r="CE171" i="5"/>
  <c r="CE172" i="5"/>
  <c r="CE173" i="5"/>
  <c r="CE174" i="5"/>
  <c r="CE175" i="5"/>
  <c r="CE176" i="5"/>
  <c r="CE177" i="5"/>
  <c r="CE178" i="5"/>
  <c r="CE179" i="5"/>
  <c r="CE180" i="5"/>
  <c r="CE181" i="5"/>
  <c r="CE182" i="5"/>
  <c r="CE183" i="5"/>
  <c r="CE184" i="5"/>
  <c r="CE185" i="5"/>
  <c r="CE186" i="5"/>
  <c r="CE187" i="5"/>
  <c r="CE188" i="5"/>
  <c r="CE189" i="5"/>
  <c r="CE190" i="5"/>
  <c r="CE191" i="5"/>
  <c r="CE192" i="5"/>
  <c r="CE193" i="5"/>
  <c r="CE194" i="5"/>
  <c r="CE195" i="5"/>
  <c r="CE196" i="5"/>
  <c r="CE197" i="5"/>
  <c r="CE198" i="5"/>
  <c r="CE199" i="5"/>
  <c r="CE200" i="5"/>
  <c r="CE201" i="5"/>
  <c r="CE202" i="5"/>
  <c r="CE203" i="5"/>
  <c r="CE204" i="5"/>
  <c r="CE205" i="5"/>
  <c r="CE206" i="5"/>
  <c r="CE207" i="5"/>
  <c r="CE208" i="5"/>
  <c r="CE209" i="5"/>
  <c r="CE210" i="5"/>
  <c r="CE211" i="5"/>
  <c r="CE212" i="5"/>
  <c r="CE213" i="5"/>
  <c r="CE214" i="5"/>
  <c r="CE215" i="5"/>
  <c r="CE216" i="5"/>
  <c r="CE217" i="5"/>
  <c r="CE218" i="5"/>
  <c r="CE219" i="5"/>
  <c r="CE220" i="5"/>
  <c r="CE221" i="5"/>
  <c r="CE222" i="5"/>
  <c r="CE223" i="5"/>
  <c r="CE224" i="5"/>
  <c r="CE225" i="5"/>
  <c r="CE226" i="5"/>
  <c r="CE227" i="5"/>
  <c r="CE228" i="5"/>
  <c r="CE229" i="5"/>
  <c r="CE230" i="5"/>
  <c r="CE231" i="5"/>
  <c r="CE232" i="5"/>
  <c r="CE233" i="5"/>
  <c r="CE234" i="5"/>
  <c r="CE235" i="5"/>
  <c r="CE236" i="5"/>
  <c r="CE237" i="5"/>
  <c r="CE238" i="5"/>
  <c r="CE239" i="5"/>
  <c r="CE240" i="5"/>
  <c r="CE241" i="5"/>
  <c r="CE242" i="5"/>
  <c r="CE243" i="5"/>
  <c r="CE244" i="5"/>
  <c r="CE245" i="5"/>
  <c r="CE246" i="5"/>
  <c r="CE247" i="5"/>
  <c r="CE248" i="5"/>
  <c r="CE249" i="5"/>
  <c r="CE250" i="5"/>
  <c r="CE251" i="5"/>
  <c r="CE252" i="5"/>
  <c r="CE253" i="5"/>
  <c r="CE254" i="5"/>
  <c r="CE2" i="5"/>
  <c r="CD3" i="5"/>
  <c r="CD4" i="5"/>
  <c r="CD5" i="5"/>
  <c r="CD6" i="5"/>
  <c r="CD7" i="5"/>
  <c r="CD8" i="5"/>
  <c r="CD9" i="5"/>
  <c r="CD10" i="5"/>
  <c r="CD11" i="5"/>
  <c r="CD12" i="5"/>
  <c r="CD13" i="5"/>
  <c r="CD14" i="5"/>
  <c r="CD15" i="5"/>
  <c r="CD16" i="5"/>
  <c r="CD17" i="5"/>
  <c r="CD18" i="5"/>
  <c r="CD19" i="5"/>
  <c r="CD20" i="5"/>
  <c r="CD21" i="5"/>
  <c r="CD22" i="5"/>
  <c r="CD23" i="5"/>
  <c r="CD24" i="5"/>
  <c r="CD25" i="5"/>
  <c r="CD26" i="5"/>
  <c r="CD27" i="5"/>
  <c r="CD28" i="5"/>
  <c r="CD29" i="5"/>
  <c r="CD30" i="5"/>
  <c r="CD31" i="5"/>
  <c r="CD32" i="5"/>
  <c r="CD33" i="5"/>
  <c r="CD34" i="5"/>
  <c r="CD35" i="5"/>
  <c r="CD36" i="5"/>
  <c r="CD37" i="5"/>
  <c r="CD38" i="5"/>
  <c r="CD39" i="5"/>
  <c r="CD40" i="5"/>
  <c r="CD41" i="5"/>
  <c r="CD42" i="5"/>
  <c r="CD43" i="5"/>
  <c r="CD44" i="5"/>
  <c r="CD45" i="5"/>
  <c r="CD46" i="5"/>
  <c r="CD47" i="5"/>
  <c r="CD48" i="5"/>
  <c r="CD49" i="5"/>
  <c r="CD50" i="5"/>
  <c r="CD51" i="5"/>
  <c r="CD52" i="5"/>
  <c r="CD53" i="5"/>
  <c r="CD54" i="5"/>
  <c r="CD55" i="5"/>
  <c r="CD56" i="5"/>
  <c r="CD57" i="5"/>
  <c r="CD58" i="5"/>
  <c r="CD59" i="5"/>
  <c r="CD60" i="5"/>
  <c r="CD61" i="5"/>
  <c r="CD62" i="5"/>
  <c r="CD63" i="5"/>
  <c r="CD64" i="5"/>
  <c r="CD65" i="5"/>
  <c r="CD66" i="5"/>
  <c r="CD67" i="5"/>
  <c r="CD68" i="5"/>
  <c r="CD69" i="5"/>
  <c r="CD70" i="5"/>
  <c r="CD71" i="5"/>
  <c r="CD72" i="5"/>
  <c r="CD73" i="5"/>
  <c r="CD74" i="5"/>
  <c r="CD75" i="5"/>
  <c r="CD76" i="5"/>
  <c r="CD77" i="5"/>
  <c r="CD78" i="5"/>
  <c r="CD79" i="5"/>
  <c r="CD80" i="5"/>
  <c r="CD81" i="5"/>
  <c r="CD82" i="5"/>
  <c r="CD83" i="5"/>
  <c r="CD84" i="5"/>
  <c r="CD85" i="5"/>
  <c r="CD86" i="5"/>
  <c r="CD87" i="5"/>
  <c r="CD88" i="5"/>
  <c r="CD89" i="5"/>
  <c r="CD90" i="5"/>
  <c r="CD91" i="5"/>
  <c r="CD92" i="5"/>
  <c r="CD93" i="5"/>
  <c r="CD94" i="5"/>
  <c r="CD95" i="5"/>
  <c r="CD96" i="5"/>
  <c r="CD97" i="5"/>
  <c r="CD98" i="5"/>
  <c r="CD99" i="5"/>
  <c r="CD100" i="5"/>
  <c r="CD101" i="5"/>
  <c r="CD102" i="5"/>
  <c r="CD103" i="5"/>
  <c r="CD104" i="5"/>
  <c r="CD105" i="5"/>
  <c r="CD106" i="5"/>
  <c r="CD107" i="5"/>
  <c r="CD108" i="5"/>
  <c r="CD109" i="5"/>
  <c r="CD110" i="5"/>
  <c r="CD111" i="5"/>
  <c r="CD112" i="5"/>
  <c r="CD113" i="5"/>
  <c r="CD114" i="5"/>
  <c r="CD115" i="5"/>
  <c r="CD116" i="5"/>
  <c r="CD117" i="5"/>
  <c r="CD118" i="5"/>
  <c r="CD119" i="5"/>
  <c r="CD120" i="5"/>
  <c r="CD121" i="5"/>
  <c r="CD122" i="5"/>
  <c r="CD123" i="5"/>
  <c r="CD124" i="5"/>
  <c r="CD125" i="5"/>
  <c r="CD126" i="5"/>
  <c r="CD127" i="5"/>
  <c r="CD128" i="5"/>
  <c r="CD129" i="5"/>
  <c r="CD130" i="5"/>
  <c r="CD131" i="5"/>
  <c r="CD132" i="5"/>
  <c r="CD133" i="5"/>
  <c r="CD134" i="5"/>
  <c r="CD135" i="5"/>
  <c r="CD136" i="5"/>
  <c r="CD137" i="5"/>
  <c r="CD138" i="5"/>
  <c r="CD139" i="5"/>
  <c r="CD140" i="5"/>
  <c r="CD141" i="5"/>
  <c r="CD142" i="5"/>
  <c r="CD143" i="5"/>
  <c r="CD144" i="5"/>
  <c r="CD145" i="5"/>
  <c r="CD146" i="5"/>
  <c r="CD147" i="5"/>
  <c r="CD148" i="5"/>
  <c r="CD149" i="5"/>
  <c r="CD150" i="5"/>
  <c r="CD151" i="5"/>
  <c r="CD152" i="5"/>
  <c r="CD153" i="5"/>
  <c r="CD154" i="5"/>
  <c r="CD155" i="5"/>
  <c r="CD156" i="5"/>
  <c r="CD157" i="5"/>
  <c r="CD158" i="5"/>
  <c r="CD159" i="5"/>
  <c r="CD160" i="5"/>
  <c r="CD161" i="5"/>
  <c r="CD162" i="5"/>
  <c r="CD163" i="5"/>
  <c r="CD164" i="5"/>
  <c r="CD165" i="5"/>
  <c r="CD166" i="5"/>
  <c r="CD167" i="5"/>
  <c r="CD168" i="5"/>
  <c r="CD169" i="5"/>
  <c r="CD170" i="5"/>
  <c r="CD171" i="5"/>
  <c r="CD172" i="5"/>
  <c r="CD173" i="5"/>
  <c r="CD174" i="5"/>
  <c r="CD175" i="5"/>
  <c r="CD176" i="5"/>
  <c r="CD177" i="5"/>
  <c r="CD178" i="5"/>
  <c r="CD179" i="5"/>
  <c r="CD180" i="5"/>
  <c r="CD181" i="5"/>
  <c r="CD182" i="5"/>
  <c r="CD183" i="5"/>
  <c r="CD184" i="5"/>
  <c r="CD185" i="5"/>
  <c r="CD186" i="5"/>
  <c r="CD187" i="5"/>
  <c r="CD188" i="5"/>
  <c r="CD189" i="5"/>
  <c r="CD190" i="5"/>
  <c r="CD191" i="5"/>
  <c r="CD192" i="5"/>
  <c r="CD193" i="5"/>
  <c r="CD194" i="5"/>
  <c r="CD195" i="5"/>
  <c r="CD196" i="5"/>
  <c r="CD197" i="5"/>
  <c r="CD198" i="5"/>
  <c r="CD199" i="5"/>
  <c r="CD200" i="5"/>
  <c r="CD201" i="5"/>
  <c r="CD202" i="5"/>
  <c r="CD203" i="5"/>
  <c r="CD204" i="5"/>
  <c r="CD205" i="5"/>
  <c r="CD206" i="5"/>
  <c r="CD207" i="5"/>
  <c r="CD208" i="5"/>
  <c r="CD209" i="5"/>
  <c r="CD210" i="5"/>
  <c r="CD211" i="5"/>
  <c r="CD212" i="5"/>
  <c r="CD213" i="5"/>
  <c r="CD214" i="5"/>
  <c r="CD215" i="5"/>
  <c r="CD216" i="5"/>
  <c r="CD217" i="5"/>
  <c r="CD218" i="5"/>
  <c r="CD219" i="5"/>
  <c r="CD220" i="5"/>
  <c r="CD221" i="5"/>
  <c r="CD222" i="5"/>
  <c r="CD223" i="5"/>
  <c r="CD224" i="5"/>
  <c r="CD225" i="5"/>
  <c r="CD226" i="5"/>
  <c r="CD227" i="5"/>
  <c r="CD228" i="5"/>
  <c r="CD229" i="5"/>
  <c r="CD230" i="5"/>
  <c r="CD231" i="5"/>
  <c r="CD232" i="5"/>
  <c r="CD233" i="5"/>
  <c r="CD234" i="5"/>
  <c r="CD235" i="5"/>
  <c r="CD236" i="5"/>
  <c r="CD237" i="5"/>
  <c r="CD238" i="5"/>
  <c r="CD239" i="5"/>
  <c r="CD240" i="5"/>
  <c r="CD241" i="5"/>
  <c r="CD242" i="5"/>
  <c r="CD243" i="5"/>
  <c r="CD244" i="5"/>
  <c r="CD245" i="5"/>
  <c r="CD246" i="5"/>
  <c r="CD247" i="5"/>
  <c r="CD248" i="5"/>
  <c r="CD249" i="5"/>
  <c r="CD250" i="5"/>
  <c r="CD251" i="5"/>
  <c r="CD252" i="5"/>
  <c r="CD253" i="5"/>
  <c r="CD254" i="5"/>
  <c r="CD2" i="5"/>
  <c r="CC4" i="5"/>
  <c r="CC5" i="5"/>
  <c r="CC6" i="5" s="1"/>
  <c r="CC7" i="5" s="1"/>
  <c r="CC8" i="5" s="1"/>
  <c r="CC9" i="5" s="1"/>
  <c r="CC10" i="5" s="1"/>
  <c r="CC11" i="5" s="1"/>
  <c r="CC12" i="5" s="1"/>
  <c r="CC13" i="5" s="1"/>
  <c r="CC14" i="5" s="1"/>
  <c r="CC15" i="5" s="1"/>
  <c r="CC16" i="5" s="1"/>
  <c r="CC17" i="5" s="1"/>
  <c r="CC18" i="5" s="1"/>
  <c r="CC19" i="5" s="1"/>
  <c r="CC20" i="5" s="1"/>
  <c r="CC21" i="5" s="1"/>
  <c r="CC22" i="5" s="1"/>
  <c r="CC23" i="5" s="1"/>
  <c r="CC24" i="5" s="1"/>
  <c r="CC25" i="5" s="1"/>
  <c r="CC26" i="5" s="1"/>
  <c r="CC27" i="5" s="1"/>
  <c r="CC28" i="5" s="1"/>
  <c r="CC29" i="5" s="1"/>
  <c r="CC30" i="5" s="1"/>
  <c r="CC31" i="5" s="1"/>
  <c r="CC32" i="5" s="1"/>
  <c r="CC33" i="5" s="1"/>
  <c r="CC34" i="5" s="1"/>
  <c r="CC35" i="5" s="1"/>
  <c r="CC36" i="5" s="1"/>
  <c r="CC37" i="5" s="1"/>
  <c r="CC38" i="5" s="1"/>
  <c r="CC39" i="5" s="1"/>
  <c r="CC40" i="5" s="1"/>
  <c r="CC41" i="5" s="1"/>
  <c r="CC42" i="5" s="1"/>
  <c r="CC43" i="5" s="1"/>
  <c r="CC44" i="5" s="1"/>
  <c r="CC45" i="5" s="1"/>
  <c r="CC46" i="5" s="1"/>
  <c r="CC47" i="5" s="1"/>
  <c r="CC48" i="5" s="1"/>
  <c r="CC49" i="5" s="1"/>
  <c r="CC50" i="5" s="1"/>
  <c r="CC51" i="5" s="1"/>
  <c r="CC52" i="5" s="1"/>
  <c r="CC53" i="5" s="1"/>
  <c r="CC54" i="5" s="1"/>
  <c r="CC55" i="5" s="1"/>
  <c r="CC56" i="5" s="1"/>
  <c r="CC57" i="5" s="1"/>
  <c r="CC58" i="5" s="1"/>
  <c r="CC59" i="5" s="1"/>
  <c r="CC60" i="5" s="1"/>
  <c r="CC61" i="5" s="1"/>
  <c r="CC62" i="5" s="1"/>
  <c r="CC63" i="5" s="1"/>
  <c r="CC64" i="5" s="1"/>
  <c r="CC65" i="5" s="1"/>
  <c r="CC66" i="5" s="1"/>
  <c r="CC67" i="5" s="1"/>
  <c r="CC68" i="5" s="1"/>
  <c r="CC69" i="5" s="1"/>
  <c r="CC70" i="5" s="1"/>
  <c r="CC71" i="5" s="1"/>
  <c r="CC72" i="5" s="1"/>
  <c r="CC73" i="5" s="1"/>
  <c r="CC74" i="5" s="1"/>
  <c r="CC75" i="5" s="1"/>
  <c r="CC76" i="5" s="1"/>
  <c r="CC77" i="5" s="1"/>
  <c r="CC78" i="5" s="1"/>
  <c r="CC79" i="5" s="1"/>
  <c r="CC80" i="5" s="1"/>
  <c r="CC81" i="5" s="1"/>
  <c r="CC82" i="5" s="1"/>
  <c r="CC83" i="5" s="1"/>
  <c r="CC84" i="5" s="1"/>
  <c r="CC85" i="5" s="1"/>
  <c r="CC86" i="5" s="1"/>
  <c r="CC87" i="5" s="1"/>
  <c r="CC88" i="5" s="1"/>
  <c r="CC89" i="5" s="1"/>
  <c r="CC90" i="5" s="1"/>
  <c r="CC91" i="5" s="1"/>
  <c r="CC92" i="5" s="1"/>
  <c r="CC93" i="5" s="1"/>
  <c r="CC94" i="5" s="1"/>
  <c r="CC95" i="5" s="1"/>
  <c r="CC96" i="5" s="1"/>
  <c r="CC97" i="5" s="1"/>
  <c r="CC98" i="5" s="1"/>
  <c r="CC99" i="5" s="1"/>
  <c r="CC100" i="5" s="1"/>
  <c r="CC101" i="5" s="1"/>
  <c r="CC102" i="5" s="1"/>
  <c r="CC103" i="5" s="1"/>
  <c r="CC104" i="5" s="1"/>
  <c r="CC105" i="5" s="1"/>
  <c r="CC106" i="5" s="1"/>
  <c r="CC107" i="5" s="1"/>
  <c r="CC108" i="5" s="1"/>
  <c r="CC109" i="5" s="1"/>
  <c r="CC110" i="5" s="1"/>
  <c r="CC111" i="5" s="1"/>
  <c r="CC112" i="5" s="1"/>
  <c r="CC113" i="5" s="1"/>
  <c r="CC114" i="5" s="1"/>
  <c r="CC115" i="5" s="1"/>
  <c r="CC116" i="5" s="1"/>
  <c r="CC117" i="5" s="1"/>
  <c r="CC118" i="5" s="1"/>
  <c r="CC119" i="5" s="1"/>
  <c r="CC120" i="5" s="1"/>
  <c r="CC121" i="5" s="1"/>
  <c r="CC122" i="5" s="1"/>
  <c r="CC123" i="5" s="1"/>
  <c r="CC124" i="5" s="1"/>
  <c r="CC125" i="5" s="1"/>
  <c r="CC126" i="5" s="1"/>
  <c r="CC127" i="5" s="1"/>
  <c r="CC128" i="5" s="1"/>
  <c r="CC129" i="5" s="1"/>
  <c r="CC130" i="5" s="1"/>
  <c r="CC131" i="5" s="1"/>
  <c r="CC132" i="5" s="1"/>
  <c r="CC133" i="5" s="1"/>
  <c r="CC134" i="5" s="1"/>
  <c r="CC135" i="5" s="1"/>
  <c r="CC136" i="5" s="1"/>
  <c r="CC137" i="5" s="1"/>
  <c r="CC138" i="5" s="1"/>
  <c r="CC139" i="5" s="1"/>
  <c r="CC140" i="5" s="1"/>
  <c r="CC141" i="5" s="1"/>
  <c r="CC142" i="5" s="1"/>
  <c r="CC143" i="5" s="1"/>
  <c r="CC144" i="5" s="1"/>
  <c r="CC145" i="5" s="1"/>
  <c r="CC146" i="5" s="1"/>
  <c r="CC147" i="5" s="1"/>
  <c r="CC148" i="5" s="1"/>
  <c r="CC149" i="5" s="1"/>
  <c r="CC150" i="5" s="1"/>
  <c r="CC151" i="5" s="1"/>
  <c r="CC152" i="5" s="1"/>
  <c r="CC153" i="5" s="1"/>
  <c r="CC154" i="5" s="1"/>
  <c r="CC155" i="5" s="1"/>
  <c r="CC156" i="5" s="1"/>
  <c r="CC157" i="5" s="1"/>
  <c r="CC158" i="5" s="1"/>
  <c r="CC159" i="5" s="1"/>
  <c r="CC160" i="5" s="1"/>
  <c r="CC161" i="5" s="1"/>
  <c r="CC162" i="5" s="1"/>
  <c r="CC163" i="5" s="1"/>
  <c r="CC164" i="5" s="1"/>
  <c r="CC165" i="5" s="1"/>
  <c r="CC166" i="5" s="1"/>
  <c r="CC167" i="5" s="1"/>
  <c r="CC168" i="5" s="1"/>
  <c r="CC169" i="5" s="1"/>
  <c r="CC170" i="5" s="1"/>
  <c r="CC171" i="5" s="1"/>
  <c r="CC172" i="5" s="1"/>
  <c r="CC173" i="5" s="1"/>
  <c r="CC174" i="5" s="1"/>
  <c r="CC175" i="5" s="1"/>
  <c r="CC176" i="5" s="1"/>
  <c r="CC177" i="5" s="1"/>
  <c r="CC178" i="5" s="1"/>
  <c r="CC179" i="5" s="1"/>
  <c r="CC180" i="5" s="1"/>
  <c r="CC181" i="5" s="1"/>
  <c r="CC182" i="5" s="1"/>
  <c r="CC183" i="5" s="1"/>
  <c r="CC184" i="5" s="1"/>
  <c r="CC185" i="5" s="1"/>
  <c r="CC186" i="5" s="1"/>
  <c r="CC187" i="5" s="1"/>
  <c r="CC188" i="5" s="1"/>
  <c r="CC189" i="5" s="1"/>
  <c r="CC190" i="5" s="1"/>
  <c r="CC191" i="5" s="1"/>
  <c r="CC192" i="5" s="1"/>
  <c r="CC193" i="5" s="1"/>
  <c r="CC194" i="5" s="1"/>
  <c r="CC195" i="5" s="1"/>
  <c r="CC196" i="5" s="1"/>
  <c r="CC197" i="5" s="1"/>
  <c r="CC198" i="5" s="1"/>
  <c r="CC199" i="5" s="1"/>
  <c r="CC200" i="5" s="1"/>
  <c r="CC201" i="5" s="1"/>
  <c r="CC202" i="5" s="1"/>
  <c r="CC203" i="5" s="1"/>
  <c r="CC204" i="5" s="1"/>
  <c r="CC205" i="5" s="1"/>
  <c r="CC206" i="5" s="1"/>
  <c r="CC207" i="5" s="1"/>
  <c r="CC208" i="5" s="1"/>
  <c r="CC209" i="5" s="1"/>
  <c r="CC210" i="5" s="1"/>
  <c r="CC211" i="5" s="1"/>
  <c r="CC212" i="5" s="1"/>
  <c r="CC213" i="5" s="1"/>
  <c r="CC214" i="5" s="1"/>
  <c r="CC215" i="5" s="1"/>
  <c r="CC216" i="5" s="1"/>
  <c r="CC217" i="5" s="1"/>
  <c r="CC218" i="5" s="1"/>
  <c r="CC219" i="5" s="1"/>
  <c r="CC220" i="5" s="1"/>
  <c r="CC221" i="5" s="1"/>
  <c r="CC222" i="5" s="1"/>
  <c r="CC223" i="5" s="1"/>
  <c r="CC224" i="5" s="1"/>
  <c r="CC225" i="5" s="1"/>
  <c r="CC226" i="5" s="1"/>
  <c r="CC227" i="5" s="1"/>
  <c r="CC228" i="5" s="1"/>
  <c r="CC229" i="5" s="1"/>
  <c r="CC230" i="5" s="1"/>
  <c r="CC231" i="5" s="1"/>
  <c r="CC232" i="5" s="1"/>
  <c r="CC233" i="5" s="1"/>
  <c r="CC234" i="5" s="1"/>
  <c r="CC235" i="5" s="1"/>
  <c r="CC236" i="5" s="1"/>
  <c r="CC237" i="5" s="1"/>
  <c r="CC238" i="5" s="1"/>
  <c r="CC239" i="5" s="1"/>
  <c r="CC240" i="5" s="1"/>
  <c r="CC241" i="5" s="1"/>
  <c r="CC242" i="5" s="1"/>
  <c r="CC243" i="5" s="1"/>
  <c r="CC244" i="5" s="1"/>
  <c r="CC245" i="5" s="1"/>
  <c r="CC246" i="5" s="1"/>
  <c r="CC247" i="5" s="1"/>
  <c r="CC248" i="5" s="1"/>
  <c r="CC249" i="5" s="1"/>
  <c r="CC250" i="5" s="1"/>
  <c r="CC251" i="5" s="1"/>
  <c r="CC252" i="5" s="1"/>
  <c r="CC253" i="5" s="1"/>
  <c r="CC254" i="5" s="1"/>
  <c r="CC3" i="5"/>
  <c r="CA254" i="5"/>
  <c r="CA4" i="5"/>
  <c r="CA5" i="5"/>
  <c r="CA6" i="5"/>
  <c r="CA7" i="5"/>
  <c r="CA8" i="5" s="1"/>
  <c r="CA9" i="5" s="1"/>
  <c r="CA10" i="5" s="1"/>
  <c r="CA11" i="5" s="1"/>
  <c r="CA12" i="5" s="1"/>
  <c r="CA13" i="5" s="1"/>
  <c r="CA14" i="5" s="1"/>
  <c r="CA15" i="5" s="1"/>
  <c r="CA16" i="5" s="1"/>
  <c r="CA17" i="5" s="1"/>
  <c r="CA18" i="5" s="1"/>
  <c r="CA19" i="5" s="1"/>
  <c r="CA20" i="5" s="1"/>
  <c r="CA21" i="5" s="1"/>
  <c r="CA22" i="5" s="1"/>
  <c r="CA23" i="5" s="1"/>
  <c r="CA24" i="5" s="1"/>
  <c r="CA25" i="5" s="1"/>
  <c r="CA26" i="5" s="1"/>
  <c r="CA27" i="5" s="1"/>
  <c r="CA28" i="5" s="1"/>
  <c r="CA29" i="5" s="1"/>
  <c r="CA30" i="5" s="1"/>
  <c r="CA31" i="5" s="1"/>
  <c r="CA32" i="5" s="1"/>
  <c r="CA33" i="5" s="1"/>
  <c r="CA34" i="5" s="1"/>
  <c r="CA35" i="5" s="1"/>
  <c r="CA36" i="5" s="1"/>
  <c r="CA37" i="5" s="1"/>
  <c r="CA38" i="5" s="1"/>
  <c r="CA39" i="5" s="1"/>
  <c r="CA40" i="5" s="1"/>
  <c r="CA41" i="5" s="1"/>
  <c r="CA42" i="5" s="1"/>
  <c r="CA43" i="5" s="1"/>
  <c r="CA44" i="5" s="1"/>
  <c r="CA45" i="5" s="1"/>
  <c r="CA46" i="5" s="1"/>
  <c r="CA47" i="5" s="1"/>
  <c r="CA48" i="5" s="1"/>
  <c r="CA49" i="5" s="1"/>
  <c r="CA50" i="5" s="1"/>
  <c r="CA51" i="5" s="1"/>
  <c r="CA52" i="5" s="1"/>
  <c r="CA53" i="5" s="1"/>
  <c r="CA54" i="5" s="1"/>
  <c r="CA55" i="5" s="1"/>
  <c r="CA56" i="5" s="1"/>
  <c r="CA57" i="5" s="1"/>
  <c r="CA58" i="5" s="1"/>
  <c r="CA59" i="5" s="1"/>
  <c r="CA60" i="5" s="1"/>
  <c r="CA61" i="5" s="1"/>
  <c r="CA62" i="5" s="1"/>
  <c r="CA63" i="5" s="1"/>
  <c r="CA64" i="5" s="1"/>
  <c r="CA65" i="5" s="1"/>
  <c r="CA66" i="5" s="1"/>
  <c r="CA67" i="5" s="1"/>
  <c r="CA68" i="5" s="1"/>
  <c r="CA69" i="5" s="1"/>
  <c r="CA70" i="5" s="1"/>
  <c r="CA71" i="5" s="1"/>
  <c r="CA72" i="5" s="1"/>
  <c r="CA73" i="5" s="1"/>
  <c r="CA74" i="5" s="1"/>
  <c r="CA75" i="5" s="1"/>
  <c r="CA76" i="5" s="1"/>
  <c r="CA77" i="5" s="1"/>
  <c r="CA78" i="5" s="1"/>
  <c r="CA79" i="5" s="1"/>
  <c r="CA80" i="5" s="1"/>
  <c r="CA81" i="5" s="1"/>
  <c r="CA82" i="5" s="1"/>
  <c r="CA83" i="5" s="1"/>
  <c r="CA84" i="5" s="1"/>
  <c r="CA85" i="5" s="1"/>
  <c r="CA86" i="5" s="1"/>
  <c r="CA87" i="5" s="1"/>
  <c r="CA88" i="5" s="1"/>
  <c r="CA89" i="5" s="1"/>
  <c r="CA90" i="5" s="1"/>
  <c r="CA91" i="5" s="1"/>
  <c r="CA92" i="5" s="1"/>
  <c r="CA93" i="5" s="1"/>
  <c r="CA94" i="5" s="1"/>
  <c r="CA95" i="5" s="1"/>
  <c r="CA96" i="5" s="1"/>
  <c r="CA97" i="5" s="1"/>
  <c r="CA98" i="5" s="1"/>
  <c r="CA99" i="5" s="1"/>
  <c r="CA100" i="5" s="1"/>
  <c r="CA101" i="5" s="1"/>
  <c r="CA102" i="5" s="1"/>
  <c r="CA103" i="5" s="1"/>
  <c r="CA104" i="5" s="1"/>
  <c r="CA105" i="5" s="1"/>
  <c r="CA106" i="5" s="1"/>
  <c r="CA107" i="5" s="1"/>
  <c r="CA108" i="5" s="1"/>
  <c r="CA109" i="5" s="1"/>
  <c r="CA110" i="5" s="1"/>
  <c r="CA111" i="5" s="1"/>
  <c r="CA112" i="5" s="1"/>
  <c r="CA113" i="5" s="1"/>
  <c r="CA114" i="5" s="1"/>
  <c r="CA115" i="5" s="1"/>
  <c r="CA116" i="5" s="1"/>
  <c r="CA117" i="5" s="1"/>
  <c r="CA118" i="5" s="1"/>
  <c r="CA119" i="5" s="1"/>
  <c r="CA120" i="5" s="1"/>
  <c r="CA121" i="5" s="1"/>
  <c r="CA122" i="5" s="1"/>
  <c r="CA123" i="5" s="1"/>
  <c r="CA124" i="5" s="1"/>
  <c r="CA125" i="5" s="1"/>
  <c r="CA126" i="5" s="1"/>
  <c r="CA127" i="5" s="1"/>
  <c r="CA128" i="5" s="1"/>
  <c r="CA129" i="5" s="1"/>
  <c r="CA130" i="5" s="1"/>
  <c r="CA131" i="5" s="1"/>
  <c r="CA132" i="5" s="1"/>
  <c r="CA133" i="5" s="1"/>
  <c r="CA134" i="5" s="1"/>
  <c r="CA135" i="5" s="1"/>
  <c r="CA136" i="5" s="1"/>
  <c r="CA137" i="5" s="1"/>
  <c r="CA138" i="5" s="1"/>
  <c r="CA139" i="5" s="1"/>
  <c r="CA140" i="5" s="1"/>
  <c r="CA141" i="5" s="1"/>
  <c r="CA142" i="5" s="1"/>
  <c r="CA143" i="5" s="1"/>
  <c r="CA144" i="5" s="1"/>
  <c r="CA145" i="5" s="1"/>
  <c r="CA146" i="5" s="1"/>
  <c r="CA147" i="5" s="1"/>
  <c r="CA148" i="5" s="1"/>
  <c r="CA149" i="5" s="1"/>
  <c r="CA150" i="5" s="1"/>
  <c r="CA151" i="5" s="1"/>
  <c r="CA152" i="5" s="1"/>
  <c r="CA153" i="5" s="1"/>
  <c r="CA154" i="5" s="1"/>
  <c r="CA155" i="5" s="1"/>
  <c r="CA156" i="5" s="1"/>
  <c r="CA157" i="5" s="1"/>
  <c r="CA158" i="5" s="1"/>
  <c r="CA159" i="5" s="1"/>
  <c r="CA160" i="5" s="1"/>
  <c r="CA161" i="5" s="1"/>
  <c r="CA162" i="5" s="1"/>
  <c r="CA163" i="5" s="1"/>
  <c r="CA164" i="5" s="1"/>
  <c r="CA165" i="5" s="1"/>
  <c r="CA166" i="5" s="1"/>
  <c r="CA167" i="5" s="1"/>
  <c r="CA168" i="5" s="1"/>
  <c r="CA169" i="5" s="1"/>
  <c r="CA170" i="5" s="1"/>
  <c r="CA171" i="5" s="1"/>
  <c r="CA172" i="5" s="1"/>
  <c r="CA173" i="5" s="1"/>
  <c r="CA174" i="5" s="1"/>
  <c r="CA175" i="5" s="1"/>
  <c r="CA176" i="5" s="1"/>
  <c r="CA177" i="5" s="1"/>
  <c r="CA178" i="5" s="1"/>
  <c r="CA179" i="5" s="1"/>
  <c r="CA180" i="5" s="1"/>
  <c r="CA181" i="5" s="1"/>
  <c r="CA182" i="5" s="1"/>
  <c r="CA183" i="5" s="1"/>
  <c r="CA184" i="5" s="1"/>
  <c r="CA185" i="5" s="1"/>
  <c r="CA186" i="5" s="1"/>
  <c r="CA187" i="5" s="1"/>
  <c r="CA188" i="5" s="1"/>
  <c r="CA189" i="5" s="1"/>
  <c r="CA190" i="5" s="1"/>
  <c r="CA191" i="5" s="1"/>
  <c r="CA192" i="5" s="1"/>
  <c r="CA193" i="5" s="1"/>
  <c r="CA194" i="5" s="1"/>
  <c r="CA195" i="5" s="1"/>
  <c r="CA196" i="5" s="1"/>
  <c r="CA197" i="5" s="1"/>
  <c r="CA198" i="5" s="1"/>
  <c r="CA199" i="5" s="1"/>
  <c r="CA200" i="5" s="1"/>
  <c r="CA201" i="5" s="1"/>
  <c r="CA202" i="5" s="1"/>
  <c r="CA203" i="5" s="1"/>
  <c r="CA204" i="5" s="1"/>
  <c r="CA205" i="5" s="1"/>
  <c r="CA206" i="5" s="1"/>
  <c r="CA207" i="5" s="1"/>
  <c r="CA208" i="5" s="1"/>
  <c r="CA209" i="5" s="1"/>
  <c r="CA210" i="5" s="1"/>
  <c r="CA211" i="5" s="1"/>
  <c r="CA212" i="5" s="1"/>
  <c r="CA213" i="5" s="1"/>
  <c r="CA214" i="5" s="1"/>
  <c r="CA215" i="5" s="1"/>
  <c r="CA216" i="5" s="1"/>
  <c r="CA217" i="5" s="1"/>
  <c r="CA218" i="5" s="1"/>
  <c r="CA219" i="5" s="1"/>
  <c r="CA220" i="5" s="1"/>
  <c r="CA221" i="5" s="1"/>
  <c r="CA222" i="5" s="1"/>
  <c r="CA223" i="5" s="1"/>
  <c r="CA224" i="5" s="1"/>
  <c r="CA225" i="5" s="1"/>
  <c r="CA226" i="5" s="1"/>
  <c r="CA227" i="5" s="1"/>
  <c r="CA228" i="5" s="1"/>
  <c r="CA229" i="5" s="1"/>
  <c r="CA230" i="5" s="1"/>
  <c r="CA231" i="5" s="1"/>
  <c r="CA232" i="5" s="1"/>
  <c r="CA233" i="5" s="1"/>
  <c r="CA234" i="5" s="1"/>
  <c r="CA235" i="5" s="1"/>
  <c r="CA236" i="5" s="1"/>
  <c r="CA237" i="5" s="1"/>
  <c r="CA238" i="5" s="1"/>
  <c r="CA239" i="5" s="1"/>
  <c r="CA240" i="5" s="1"/>
  <c r="CA241" i="5" s="1"/>
  <c r="CA242" i="5" s="1"/>
  <c r="CA243" i="5" s="1"/>
  <c r="CA244" i="5" s="1"/>
  <c r="CA245" i="5" s="1"/>
  <c r="CA246" i="5" s="1"/>
  <c r="CA247" i="5" s="1"/>
  <c r="CA248" i="5" s="1"/>
  <c r="CA249" i="5" s="1"/>
  <c r="CA250" i="5" s="1"/>
  <c r="CA251" i="5" s="1"/>
  <c r="CA252" i="5" s="1"/>
  <c r="CA253" i="5" s="1"/>
  <c r="CA3" i="5"/>
  <c r="CA2" i="5"/>
  <c r="AW19" i="5"/>
  <c r="AW18" i="5"/>
  <c r="AW17" i="5"/>
  <c r="AW16" i="5"/>
  <c r="AV19" i="5"/>
  <c r="AV18" i="5"/>
  <c r="AV17" i="5"/>
  <c r="AV16" i="5"/>
  <c r="BW256" i="5"/>
  <c r="BV256" i="5"/>
  <c r="BU256" i="5"/>
  <c r="BT256" i="5"/>
  <c r="BO256" i="5"/>
  <c r="BN256" i="5"/>
  <c r="BM256" i="5"/>
  <c r="BL256" i="5"/>
  <c r="BH256" i="5"/>
  <c r="BK256" i="5"/>
  <c r="BJ256" i="5"/>
  <c r="BI256" i="5"/>
  <c r="BC256" i="5"/>
  <c r="BB256" i="5"/>
  <c r="BA256" i="5"/>
  <c r="AZ256" i="5"/>
  <c r="BW3" i="5"/>
  <c r="BW4" i="5"/>
  <c r="BW5" i="5"/>
  <c r="BW6" i="5"/>
  <c r="BW7" i="5"/>
  <c r="BW8" i="5"/>
  <c r="BW9" i="5"/>
  <c r="BW10" i="5"/>
  <c r="BW11" i="5"/>
  <c r="BW12" i="5"/>
  <c r="BW13" i="5"/>
  <c r="BW14" i="5"/>
  <c r="BW15" i="5"/>
  <c r="BW16" i="5"/>
  <c r="BW17" i="5"/>
  <c r="BW18" i="5"/>
  <c r="BW19" i="5"/>
  <c r="BW20" i="5"/>
  <c r="BW21" i="5"/>
  <c r="BW22" i="5"/>
  <c r="BW23" i="5"/>
  <c r="BW24" i="5"/>
  <c r="BW25" i="5"/>
  <c r="BW26" i="5"/>
  <c r="BW27" i="5"/>
  <c r="BW28" i="5"/>
  <c r="BW29" i="5"/>
  <c r="BW30" i="5"/>
  <c r="BW31" i="5"/>
  <c r="BW32" i="5"/>
  <c r="BW33" i="5"/>
  <c r="BW34" i="5"/>
  <c r="BW35" i="5"/>
  <c r="BW36" i="5"/>
  <c r="BW37" i="5"/>
  <c r="BW38" i="5"/>
  <c r="BW39" i="5"/>
  <c r="BW40" i="5"/>
  <c r="BW41" i="5"/>
  <c r="BW42" i="5"/>
  <c r="BW43" i="5"/>
  <c r="BW44" i="5"/>
  <c r="BW45" i="5"/>
  <c r="BW46" i="5"/>
  <c r="BW47" i="5"/>
  <c r="BW48" i="5"/>
  <c r="BW49" i="5"/>
  <c r="BW50" i="5"/>
  <c r="BW51" i="5"/>
  <c r="BW52" i="5"/>
  <c r="BW53" i="5"/>
  <c r="BW54" i="5"/>
  <c r="BW55" i="5"/>
  <c r="BW56" i="5"/>
  <c r="BW57" i="5"/>
  <c r="BW58" i="5"/>
  <c r="BW59" i="5"/>
  <c r="BW60" i="5"/>
  <c r="BW61" i="5"/>
  <c r="BW62" i="5"/>
  <c r="BW63" i="5"/>
  <c r="BW64" i="5"/>
  <c r="BW65" i="5"/>
  <c r="BW66" i="5"/>
  <c r="BW67" i="5"/>
  <c r="BW68" i="5"/>
  <c r="BW69" i="5"/>
  <c r="BW70" i="5"/>
  <c r="BW71" i="5"/>
  <c r="BW72" i="5"/>
  <c r="BW73" i="5"/>
  <c r="BW74" i="5"/>
  <c r="BW75" i="5"/>
  <c r="BW76" i="5"/>
  <c r="BW77" i="5"/>
  <c r="BW78" i="5"/>
  <c r="BW79" i="5"/>
  <c r="BW80" i="5"/>
  <c r="BW81" i="5"/>
  <c r="BW82" i="5"/>
  <c r="BW83" i="5"/>
  <c r="BW84" i="5"/>
  <c r="BW85" i="5"/>
  <c r="BW86" i="5"/>
  <c r="BW87" i="5"/>
  <c r="BW88" i="5"/>
  <c r="BW89" i="5"/>
  <c r="BW90" i="5"/>
  <c r="BW91" i="5"/>
  <c r="BW92" i="5"/>
  <c r="BW93" i="5"/>
  <c r="BW94" i="5"/>
  <c r="BW95" i="5"/>
  <c r="BW96" i="5"/>
  <c r="BW97" i="5"/>
  <c r="BW98" i="5"/>
  <c r="BW99" i="5"/>
  <c r="BW100" i="5"/>
  <c r="BW101" i="5"/>
  <c r="BW102" i="5"/>
  <c r="BW103" i="5"/>
  <c r="BW104" i="5"/>
  <c r="BW105" i="5"/>
  <c r="BW106" i="5"/>
  <c r="BW107" i="5"/>
  <c r="BW108" i="5"/>
  <c r="BW109" i="5"/>
  <c r="BW110" i="5"/>
  <c r="BW111" i="5"/>
  <c r="BW112" i="5"/>
  <c r="BW113" i="5"/>
  <c r="BW114" i="5"/>
  <c r="BW115" i="5"/>
  <c r="BW116" i="5"/>
  <c r="BW117" i="5"/>
  <c r="BW118" i="5"/>
  <c r="BW119" i="5"/>
  <c r="BW120" i="5"/>
  <c r="BW121" i="5"/>
  <c r="BW122" i="5"/>
  <c r="BW123" i="5"/>
  <c r="BW124" i="5"/>
  <c r="BW125" i="5"/>
  <c r="BW126" i="5"/>
  <c r="BW127" i="5"/>
  <c r="BW128" i="5"/>
  <c r="BW129" i="5"/>
  <c r="BW130" i="5"/>
  <c r="BW131" i="5"/>
  <c r="BW132" i="5"/>
  <c r="BW133" i="5"/>
  <c r="BW134" i="5"/>
  <c r="BW135" i="5"/>
  <c r="BW136" i="5"/>
  <c r="BW137" i="5"/>
  <c r="BW138" i="5"/>
  <c r="BW139" i="5"/>
  <c r="BW140" i="5"/>
  <c r="BW141" i="5"/>
  <c r="BW142" i="5"/>
  <c r="BW143" i="5"/>
  <c r="BW144" i="5"/>
  <c r="BW145" i="5"/>
  <c r="BW146" i="5"/>
  <c r="BW147" i="5"/>
  <c r="BW148" i="5"/>
  <c r="BW149" i="5"/>
  <c r="BW150" i="5"/>
  <c r="BW151" i="5"/>
  <c r="BW152" i="5"/>
  <c r="BW153" i="5"/>
  <c r="BW154" i="5"/>
  <c r="BW155" i="5"/>
  <c r="BW156" i="5"/>
  <c r="BW157" i="5"/>
  <c r="BW158" i="5"/>
  <c r="BW159" i="5"/>
  <c r="BW160" i="5"/>
  <c r="BW161" i="5"/>
  <c r="BW162" i="5"/>
  <c r="BW163" i="5"/>
  <c r="BW164" i="5"/>
  <c r="BW165" i="5"/>
  <c r="BW166" i="5"/>
  <c r="BW167" i="5"/>
  <c r="BW168" i="5"/>
  <c r="BW169" i="5"/>
  <c r="BW170" i="5"/>
  <c r="BW171" i="5"/>
  <c r="BW172" i="5"/>
  <c r="BW173" i="5"/>
  <c r="BW174" i="5"/>
  <c r="BW175" i="5"/>
  <c r="BW176" i="5"/>
  <c r="BW177" i="5"/>
  <c r="BW178" i="5"/>
  <c r="BW179" i="5"/>
  <c r="BW180" i="5"/>
  <c r="BW181" i="5"/>
  <c r="BW182" i="5"/>
  <c r="BW183" i="5"/>
  <c r="BW184" i="5"/>
  <c r="BW185" i="5"/>
  <c r="BW186" i="5"/>
  <c r="BW187" i="5"/>
  <c r="BW188" i="5"/>
  <c r="BW189" i="5"/>
  <c r="BW190" i="5"/>
  <c r="BW191" i="5"/>
  <c r="BW192" i="5"/>
  <c r="BW193" i="5"/>
  <c r="BW194" i="5"/>
  <c r="BW2" i="5"/>
  <c r="BV3" i="5"/>
  <c r="BV4" i="5"/>
  <c r="BV5" i="5"/>
  <c r="BV6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35" i="5"/>
  <c r="BV36" i="5"/>
  <c r="BV37" i="5"/>
  <c r="BV38" i="5"/>
  <c r="BV39" i="5"/>
  <c r="BV40" i="5"/>
  <c r="BV41" i="5"/>
  <c r="BV42" i="5"/>
  <c r="BV43" i="5"/>
  <c r="BV44" i="5"/>
  <c r="BV45" i="5"/>
  <c r="BV46" i="5"/>
  <c r="BV47" i="5"/>
  <c r="BV48" i="5"/>
  <c r="BV49" i="5"/>
  <c r="BV50" i="5"/>
  <c r="BV51" i="5"/>
  <c r="BV52" i="5"/>
  <c r="BV53" i="5"/>
  <c r="BV54" i="5"/>
  <c r="BV55" i="5"/>
  <c r="BV56" i="5"/>
  <c r="BV57" i="5"/>
  <c r="BV58" i="5"/>
  <c r="BV59" i="5"/>
  <c r="BV60" i="5"/>
  <c r="BV61" i="5"/>
  <c r="BV62" i="5"/>
  <c r="BV63" i="5"/>
  <c r="BV64" i="5"/>
  <c r="BV65" i="5"/>
  <c r="BV66" i="5"/>
  <c r="BV67" i="5"/>
  <c r="BV68" i="5"/>
  <c r="BV69" i="5"/>
  <c r="BV70" i="5"/>
  <c r="BV71" i="5"/>
  <c r="BV72" i="5"/>
  <c r="BV73" i="5"/>
  <c r="BV74" i="5"/>
  <c r="BV75" i="5"/>
  <c r="BV76" i="5"/>
  <c r="BV77" i="5"/>
  <c r="BV78" i="5"/>
  <c r="BV79" i="5"/>
  <c r="BV80" i="5"/>
  <c r="BV81" i="5"/>
  <c r="BV82" i="5"/>
  <c r="BV83" i="5"/>
  <c r="BV84" i="5"/>
  <c r="BV85" i="5"/>
  <c r="BV86" i="5"/>
  <c r="BV87" i="5"/>
  <c r="BV88" i="5"/>
  <c r="BV89" i="5"/>
  <c r="BV90" i="5"/>
  <c r="BV91" i="5"/>
  <c r="BV92" i="5"/>
  <c r="BV93" i="5"/>
  <c r="BV94" i="5"/>
  <c r="BV95" i="5"/>
  <c r="BV96" i="5"/>
  <c r="BV97" i="5"/>
  <c r="BV98" i="5"/>
  <c r="BV99" i="5"/>
  <c r="BV100" i="5"/>
  <c r="BV101" i="5"/>
  <c r="BV102" i="5"/>
  <c r="BV103" i="5"/>
  <c r="BV104" i="5"/>
  <c r="BV105" i="5"/>
  <c r="BV106" i="5"/>
  <c r="BV107" i="5"/>
  <c r="BV108" i="5"/>
  <c r="BV109" i="5"/>
  <c r="BV110" i="5"/>
  <c r="BV111" i="5"/>
  <c r="BV112" i="5"/>
  <c r="BV113" i="5"/>
  <c r="BV114" i="5"/>
  <c r="BV115" i="5"/>
  <c r="BV116" i="5"/>
  <c r="BV117" i="5"/>
  <c r="BV118" i="5"/>
  <c r="BV119" i="5"/>
  <c r="BV120" i="5"/>
  <c r="BV121" i="5"/>
  <c r="BV122" i="5"/>
  <c r="BV123" i="5"/>
  <c r="BV124" i="5"/>
  <c r="BV125" i="5"/>
  <c r="BV126" i="5"/>
  <c r="BV127" i="5"/>
  <c r="BV128" i="5"/>
  <c r="BV129" i="5"/>
  <c r="BV130" i="5"/>
  <c r="BV131" i="5"/>
  <c r="BV132" i="5"/>
  <c r="BV133" i="5"/>
  <c r="BV134" i="5"/>
  <c r="BV135" i="5"/>
  <c r="BV136" i="5"/>
  <c r="BV137" i="5"/>
  <c r="BV138" i="5"/>
  <c r="BV139" i="5"/>
  <c r="BV140" i="5"/>
  <c r="BV141" i="5"/>
  <c r="BV142" i="5"/>
  <c r="BV143" i="5"/>
  <c r="BV144" i="5"/>
  <c r="BV145" i="5"/>
  <c r="BV146" i="5"/>
  <c r="BV147" i="5"/>
  <c r="BV148" i="5"/>
  <c r="BV149" i="5"/>
  <c r="BV150" i="5"/>
  <c r="BV151" i="5"/>
  <c r="BV152" i="5"/>
  <c r="BV153" i="5"/>
  <c r="BV154" i="5"/>
  <c r="BV155" i="5"/>
  <c r="BV156" i="5"/>
  <c r="BV157" i="5"/>
  <c r="BV158" i="5"/>
  <c r="BV159" i="5"/>
  <c r="BV160" i="5"/>
  <c r="BV161" i="5"/>
  <c r="BV162" i="5"/>
  <c r="BV163" i="5"/>
  <c r="BV164" i="5"/>
  <c r="BV165" i="5"/>
  <c r="BV166" i="5"/>
  <c r="BV167" i="5"/>
  <c r="BV168" i="5"/>
  <c r="BV169" i="5"/>
  <c r="BV170" i="5"/>
  <c r="BV171" i="5"/>
  <c r="BV172" i="5"/>
  <c r="BV173" i="5"/>
  <c r="BV174" i="5"/>
  <c r="BV175" i="5"/>
  <c r="BV176" i="5"/>
  <c r="BV177" i="5"/>
  <c r="BV178" i="5"/>
  <c r="BV179" i="5"/>
  <c r="BV180" i="5"/>
  <c r="BV181" i="5"/>
  <c r="BV182" i="5"/>
  <c r="BV183" i="5"/>
  <c r="BV184" i="5"/>
  <c r="BV185" i="5"/>
  <c r="BV186" i="5"/>
  <c r="BV187" i="5"/>
  <c r="BV188" i="5"/>
  <c r="BV189" i="5"/>
  <c r="BV190" i="5"/>
  <c r="BV191" i="5"/>
  <c r="BV192" i="5"/>
  <c r="BV193" i="5"/>
  <c r="BV194" i="5"/>
  <c r="BV2" i="5"/>
  <c r="BU3" i="5"/>
  <c r="BU4" i="5"/>
  <c r="BU5" i="5"/>
  <c r="BU6" i="5"/>
  <c r="BU7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2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8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U78" i="5"/>
  <c r="BU79" i="5"/>
  <c r="BU80" i="5"/>
  <c r="BU81" i="5"/>
  <c r="BU82" i="5"/>
  <c r="BU83" i="5"/>
  <c r="BU84" i="5"/>
  <c r="BU85" i="5"/>
  <c r="BU86" i="5"/>
  <c r="BU87" i="5"/>
  <c r="BU88" i="5"/>
  <c r="BU89" i="5"/>
  <c r="BU90" i="5"/>
  <c r="BU91" i="5"/>
  <c r="BU92" i="5"/>
  <c r="BU93" i="5"/>
  <c r="BU94" i="5"/>
  <c r="BU95" i="5"/>
  <c r="BU96" i="5"/>
  <c r="BU97" i="5"/>
  <c r="BU98" i="5"/>
  <c r="BU99" i="5"/>
  <c r="BU100" i="5"/>
  <c r="BU101" i="5"/>
  <c r="BU102" i="5"/>
  <c r="BU103" i="5"/>
  <c r="BU104" i="5"/>
  <c r="BU105" i="5"/>
  <c r="BU106" i="5"/>
  <c r="BU107" i="5"/>
  <c r="BU108" i="5"/>
  <c r="BU109" i="5"/>
  <c r="BU110" i="5"/>
  <c r="BU111" i="5"/>
  <c r="BU112" i="5"/>
  <c r="BU113" i="5"/>
  <c r="BU114" i="5"/>
  <c r="BU115" i="5"/>
  <c r="BU116" i="5"/>
  <c r="BU117" i="5"/>
  <c r="BU118" i="5"/>
  <c r="BU119" i="5"/>
  <c r="BU120" i="5"/>
  <c r="BU121" i="5"/>
  <c r="BU122" i="5"/>
  <c r="BU123" i="5"/>
  <c r="BU124" i="5"/>
  <c r="BU125" i="5"/>
  <c r="BU126" i="5"/>
  <c r="BU127" i="5"/>
  <c r="BU128" i="5"/>
  <c r="BU129" i="5"/>
  <c r="BU130" i="5"/>
  <c r="BU131" i="5"/>
  <c r="BU132" i="5"/>
  <c r="BU133" i="5"/>
  <c r="BU134" i="5"/>
  <c r="BU135" i="5"/>
  <c r="BU136" i="5"/>
  <c r="BU137" i="5"/>
  <c r="BU138" i="5"/>
  <c r="BU139" i="5"/>
  <c r="BU140" i="5"/>
  <c r="BU141" i="5"/>
  <c r="BU142" i="5"/>
  <c r="BU143" i="5"/>
  <c r="BU144" i="5"/>
  <c r="BU145" i="5"/>
  <c r="BU146" i="5"/>
  <c r="BU147" i="5"/>
  <c r="BU148" i="5"/>
  <c r="BU149" i="5"/>
  <c r="BU150" i="5"/>
  <c r="BU151" i="5"/>
  <c r="BU152" i="5"/>
  <c r="BU153" i="5"/>
  <c r="BU154" i="5"/>
  <c r="BU155" i="5"/>
  <c r="BU156" i="5"/>
  <c r="BU157" i="5"/>
  <c r="BU158" i="5"/>
  <c r="BU159" i="5"/>
  <c r="BU160" i="5"/>
  <c r="BU161" i="5"/>
  <c r="BU162" i="5"/>
  <c r="BU163" i="5"/>
  <c r="BU164" i="5"/>
  <c r="BU165" i="5"/>
  <c r="BU166" i="5"/>
  <c r="BU167" i="5"/>
  <c r="BU168" i="5"/>
  <c r="BU169" i="5"/>
  <c r="BU170" i="5"/>
  <c r="BU171" i="5"/>
  <c r="BU172" i="5"/>
  <c r="BU173" i="5"/>
  <c r="BU174" i="5"/>
  <c r="BU175" i="5"/>
  <c r="BU176" i="5"/>
  <c r="BU177" i="5"/>
  <c r="BU178" i="5"/>
  <c r="BU179" i="5"/>
  <c r="BU180" i="5"/>
  <c r="BU181" i="5"/>
  <c r="BU182" i="5"/>
  <c r="BU183" i="5"/>
  <c r="BU184" i="5"/>
  <c r="BU185" i="5"/>
  <c r="BU186" i="5"/>
  <c r="BU187" i="5"/>
  <c r="BU188" i="5"/>
  <c r="BU189" i="5"/>
  <c r="BU190" i="5"/>
  <c r="BU191" i="5"/>
  <c r="BU192" i="5"/>
  <c r="BU193" i="5"/>
  <c r="BU194" i="5"/>
  <c r="BU2" i="5"/>
  <c r="BT3" i="5"/>
  <c r="BT4" i="5"/>
  <c r="BT5" i="5"/>
  <c r="BT6" i="5"/>
  <c r="BT7" i="5"/>
  <c r="BT8" i="5"/>
  <c r="BT9" i="5"/>
  <c r="BT10" i="5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T43" i="5"/>
  <c r="BT44" i="5"/>
  <c r="BT45" i="5"/>
  <c r="BT46" i="5"/>
  <c r="BT47" i="5"/>
  <c r="BT48" i="5"/>
  <c r="BT49" i="5"/>
  <c r="BT50" i="5"/>
  <c r="BT51" i="5"/>
  <c r="BT52" i="5"/>
  <c r="BT53" i="5"/>
  <c r="BT54" i="5"/>
  <c r="BT55" i="5"/>
  <c r="BT56" i="5"/>
  <c r="BT57" i="5"/>
  <c r="BT58" i="5"/>
  <c r="BT59" i="5"/>
  <c r="BT60" i="5"/>
  <c r="BT61" i="5"/>
  <c r="BT62" i="5"/>
  <c r="BT63" i="5"/>
  <c r="BT64" i="5"/>
  <c r="BT65" i="5"/>
  <c r="BT66" i="5"/>
  <c r="BT67" i="5"/>
  <c r="BT68" i="5"/>
  <c r="BT69" i="5"/>
  <c r="BT70" i="5"/>
  <c r="BT71" i="5"/>
  <c r="BT72" i="5"/>
  <c r="BT73" i="5"/>
  <c r="BT74" i="5"/>
  <c r="BT75" i="5"/>
  <c r="BT76" i="5"/>
  <c r="BT77" i="5"/>
  <c r="BT78" i="5"/>
  <c r="BT79" i="5"/>
  <c r="BT80" i="5"/>
  <c r="BT81" i="5"/>
  <c r="BT82" i="5"/>
  <c r="BT83" i="5"/>
  <c r="BT84" i="5"/>
  <c r="BT85" i="5"/>
  <c r="BT86" i="5"/>
  <c r="BT87" i="5"/>
  <c r="BT88" i="5"/>
  <c r="BT89" i="5"/>
  <c r="BT90" i="5"/>
  <c r="BT91" i="5"/>
  <c r="BT92" i="5"/>
  <c r="BT93" i="5"/>
  <c r="BT94" i="5"/>
  <c r="BT95" i="5"/>
  <c r="BT96" i="5"/>
  <c r="BT97" i="5"/>
  <c r="BT98" i="5"/>
  <c r="BT99" i="5"/>
  <c r="BT100" i="5"/>
  <c r="BT101" i="5"/>
  <c r="BT102" i="5"/>
  <c r="BT103" i="5"/>
  <c r="BT104" i="5"/>
  <c r="BT105" i="5"/>
  <c r="BT106" i="5"/>
  <c r="BT107" i="5"/>
  <c r="BT108" i="5"/>
  <c r="BT109" i="5"/>
  <c r="BT110" i="5"/>
  <c r="BT111" i="5"/>
  <c r="BT112" i="5"/>
  <c r="BT113" i="5"/>
  <c r="BT114" i="5"/>
  <c r="BT115" i="5"/>
  <c r="BT116" i="5"/>
  <c r="BT117" i="5"/>
  <c r="BT118" i="5"/>
  <c r="BT119" i="5"/>
  <c r="BT120" i="5"/>
  <c r="BT121" i="5"/>
  <c r="BT122" i="5"/>
  <c r="BT123" i="5"/>
  <c r="BT124" i="5"/>
  <c r="BT125" i="5"/>
  <c r="BT126" i="5"/>
  <c r="BT127" i="5"/>
  <c r="BT128" i="5"/>
  <c r="BT129" i="5"/>
  <c r="BT130" i="5"/>
  <c r="BT131" i="5"/>
  <c r="BT132" i="5"/>
  <c r="BT133" i="5"/>
  <c r="BT134" i="5"/>
  <c r="BT135" i="5"/>
  <c r="BT136" i="5"/>
  <c r="BT137" i="5"/>
  <c r="BT138" i="5"/>
  <c r="BT139" i="5"/>
  <c r="BT140" i="5"/>
  <c r="BT141" i="5"/>
  <c r="BT142" i="5"/>
  <c r="BT143" i="5"/>
  <c r="BT144" i="5"/>
  <c r="BT145" i="5"/>
  <c r="BT146" i="5"/>
  <c r="BT147" i="5"/>
  <c r="BT148" i="5"/>
  <c r="BT149" i="5"/>
  <c r="BT150" i="5"/>
  <c r="BT151" i="5"/>
  <c r="BT152" i="5"/>
  <c r="BT153" i="5"/>
  <c r="BT154" i="5"/>
  <c r="BT155" i="5"/>
  <c r="BT156" i="5"/>
  <c r="BT157" i="5"/>
  <c r="BT158" i="5"/>
  <c r="BT159" i="5"/>
  <c r="BT160" i="5"/>
  <c r="BT161" i="5"/>
  <c r="BT162" i="5"/>
  <c r="BT163" i="5"/>
  <c r="BT164" i="5"/>
  <c r="BT165" i="5"/>
  <c r="BT166" i="5"/>
  <c r="BT167" i="5"/>
  <c r="BT168" i="5"/>
  <c r="BT169" i="5"/>
  <c r="BT170" i="5"/>
  <c r="BT171" i="5"/>
  <c r="BT172" i="5"/>
  <c r="BT173" i="5"/>
  <c r="BT174" i="5"/>
  <c r="BT175" i="5"/>
  <c r="BT176" i="5"/>
  <c r="BT177" i="5"/>
  <c r="BT178" i="5"/>
  <c r="BT179" i="5"/>
  <c r="BT180" i="5"/>
  <c r="BT181" i="5"/>
  <c r="BT182" i="5"/>
  <c r="BT183" i="5"/>
  <c r="BT184" i="5"/>
  <c r="BT185" i="5"/>
  <c r="BT186" i="5"/>
  <c r="BT187" i="5"/>
  <c r="BT188" i="5"/>
  <c r="BT189" i="5"/>
  <c r="BT190" i="5"/>
  <c r="BT191" i="5"/>
  <c r="BT192" i="5"/>
  <c r="BT193" i="5"/>
  <c r="BT194" i="5"/>
  <c r="BT2" i="5"/>
  <c r="BS3" i="5"/>
  <c r="BS4" i="5"/>
  <c r="BS5" i="5"/>
  <c r="BS6" i="5"/>
  <c r="BS7" i="5"/>
  <c r="BS8" i="5"/>
  <c r="BS9" i="5"/>
  <c r="BS10" i="5"/>
  <c r="BS11" i="5"/>
  <c r="BS12" i="5"/>
  <c r="BS13" i="5"/>
  <c r="BS14" i="5"/>
  <c r="BS15" i="5"/>
  <c r="BS16" i="5"/>
  <c r="BS17" i="5"/>
  <c r="BS18" i="5"/>
  <c r="BS19" i="5"/>
  <c r="BS20" i="5"/>
  <c r="BS21" i="5"/>
  <c r="BS22" i="5"/>
  <c r="BS23" i="5"/>
  <c r="BS24" i="5"/>
  <c r="BS25" i="5"/>
  <c r="BS26" i="5"/>
  <c r="BS27" i="5"/>
  <c r="BS28" i="5"/>
  <c r="BS29" i="5"/>
  <c r="BS30" i="5"/>
  <c r="BS31" i="5"/>
  <c r="BS32" i="5"/>
  <c r="BS33" i="5"/>
  <c r="BS34" i="5"/>
  <c r="BS35" i="5"/>
  <c r="BS36" i="5"/>
  <c r="BS37" i="5"/>
  <c r="BS38" i="5"/>
  <c r="BS39" i="5"/>
  <c r="BS40" i="5"/>
  <c r="BS41" i="5"/>
  <c r="BS42" i="5"/>
  <c r="BS43" i="5"/>
  <c r="BS44" i="5"/>
  <c r="BS45" i="5"/>
  <c r="BS46" i="5"/>
  <c r="BS47" i="5"/>
  <c r="BS48" i="5"/>
  <c r="BS49" i="5"/>
  <c r="BS50" i="5"/>
  <c r="BS51" i="5"/>
  <c r="BS52" i="5"/>
  <c r="BS53" i="5"/>
  <c r="BS54" i="5"/>
  <c r="BS55" i="5"/>
  <c r="BS56" i="5"/>
  <c r="BS57" i="5"/>
  <c r="BS58" i="5"/>
  <c r="BS59" i="5"/>
  <c r="BS60" i="5"/>
  <c r="BS61" i="5"/>
  <c r="BS62" i="5"/>
  <c r="BS63" i="5"/>
  <c r="BS64" i="5"/>
  <c r="BS65" i="5"/>
  <c r="BS66" i="5"/>
  <c r="BS67" i="5"/>
  <c r="BS68" i="5"/>
  <c r="BS69" i="5"/>
  <c r="BS70" i="5"/>
  <c r="BS71" i="5"/>
  <c r="BS72" i="5"/>
  <c r="BS73" i="5"/>
  <c r="BS74" i="5"/>
  <c r="BS75" i="5"/>
  <c r="BS76" i="5"/>
  <c r="BS77" i="5"/>
  <c r="BS78" i="5"/>
  <c r="BS79" i="5"/>
  <c r="BS80" i="5"/>
  <c r="BS81" i="5"/>
  <c r="BS82" i="5"/>
  <c r="BS83" i="5"/>
  <c r="BS84" i="5"/>
  <c r="BS85" i="5"/>
  <c r="BS86" i="5"/>
  <c r="BS87" i="5"/>
  <c r="BS88" i="5"/>
  <c r="BS89" i="5"/>
  <c r="BS90" i="5"/>
  <c r="BS91" i="5"/>
  <c r="BS92" i="5"/>
  <c r="BS93" i="5"/>
  <c r="BS94" i="5"/>
  <c r="BS95" i="5"/>
  <c r="BS96" i="5"/>
  <c r="BS97" i="5"/>
  <c r="BS98" i="5"/>
  <c r="BS99" i="5"/>
  <c r="BS100" i="5"/>
  <c r="BS101" i="5"/>
  <c r="BS102" i="5"/>
  <c r="BS103" i="5"/>
  <c r="BS104" i="5"/>
  <c r="BS105" i="5"/>
  <c r="BS106" i="5"/>
  <c r="BS107" i="5"/>
  <c r="BS108" i="5"/>
  <c r="BS109" i="5"/>
  <c r="BS110" i="5"/>
  <c r="BS111" i="5"/>
  <c r="BS112" i="5"/>
  <c r="BS113" i="5"/>
  <c r="BS114" i="5"/>
  <c r="BS115" i="5"/>
  <c r="BS116" i="5"/>
  <c r="BS117" i="5"/>
  <c r="BS118" i="5"/>
  <c r="BS119" i="5"/>
  <c r="BS120" i="5"/>
  <c r="BS121" i="5"/>
  <c r="BS122" i="5"/>
  <c r="BS123" i="5"/>
  <c r="BS124" i="5"/>
  <c r="BS125" i="5"/>
  <c r="BS126" i="5"/>
  <c r="BS127" i="5"/>
  <c r="BS128" i="5"/>
  <c r="BS129" i="5"/>
  <c r="BS130" i="5"/>
  <c r="BS131" i="5"/>
  <c r="BS132" i="5"/>
  <c r="BS133" i="5"/>
  <c r="BS134" i="5"/>
  <c r="BS135" i="5"/>
  <c r="BS136" i="5"/>
  <c r="BS137" i="5"/>
  <c r="BS138" i="5"/>
  <c r="BS139" i="5"/>
  <c r="BS140" i="5"/>
  <c r="BS141" i="5"/>
  <c r="BS142" i="5"/>
  <c r="BS143" i="5"/>
  <c r="BS144" i="5"/>
  <c r="BS145" i="5"/>
  <c r="BS146" i="5"/>
  <c r="BS147" i="5"/>
  <c r="BS148" i="5"/>
  <c r="BS149" i="5"/>
  <c r="BS150" i="5"/>
  <c r="BS151" i="5"/>
  <c r="BS152" i="5"/>
  <c r="BS153" i="5"/>
  <c r="BS154" i="5"/>
  <c r="BS155" i="5"/>
  <c r="BS156" i="5"/>
  <c r="BS157" i="5"/>
  <c r="BS158" i="5"/>
  <c r="BS159" i="5"/>
  <c r="BS160" i="5"/>
  <c r="BS161" i="5"/>
  <c r="BS162" i="5"/>
  <c r="BS163" i="5"/>
  <c r="BS164" i="5"/>
  <c r="BS165" i="5"/>
  <c r="BS166" i="5"/>
  <c r="BS167" i="5"/>
  <c r="BS168" i="5"/>
  <c r="BS169" i="5"/>
  <c r="BS170" i="5"/>
  <c r="BS171" i="5"/>
  <c r="BS172" i="5"/>
  <c r="BS173" i="5"/>
  <c r="BS174" i="5"/>
  <c r="BS175" i="5"/>
  <c r="BS176" i="5"/>
  <c r="BS177" i="5"/>
  <c r="BS178" i="5"/>
  <c r="BS179" i="5"/>
  <c r="BS180" i="5"/>
  <c r="BS181" i="5"/>
  <c r="BS182" i="5"/>
  <c r="BS183" i="5"/>
  <c r="BS184" i="5"/>
  <c r="BS185" i="5"/>
  <c r="BS186" i="5"/>
  <c r="BS187" i="5"/>
  <c r="BS188" i="5"/>
  <c r="BS189" i="5"/>
  <c r="BS190" i="5"/>
  <c r="BS191" i="5"/>
  <c r="BS192" i="5"/>
  <c r="BS193" i="5"/>
  <c r="BS194" i="5"/>
  <c r="BS2" i="5"/>
  <c r="BR3" i="5"/>
  <c r="BR4" i="5"/>
  <c r="BR5" i="5"/>
  <c r="BR6" i="5"/>
  <c r="BR7" i="5"/>
  <c r="BR8" i="5"/>
  <c r="BR9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22" i="5"/>
  <c r="BR23" i="5"/>
  <c r="BR24" i="5"/>
  <c r="BR25" i="5"/>
  <c r="BR26" i="5"/>
  <c r="BR27" i="5"/>
  <c r="BR28" i="5"/>
  <c r="BR29" i="5"/>
  <c r="BR30" i="5"/>
  <c r="BR31" i="5"/>
  <c r="BR32" i="5"/>
  <c r="BR33" i="5"/>
  <c r="BR34" i="5"/>
  <c r="BR35" i="5"/>
  <c r="BR36" i="5"/>
  <c r="BR37" i="5"/>
  <c r="BR38" i="5"/>
  <c r="BR39" i="5"/>
  <c r="BR40" i="5"/>
  <c r="BR41" i="5"/>
  <c r="BR42" i="5"/>
  <c r="BR43" i="5"/>
  <c r="BR44" i="5"/>
  <c r="BR45" i="5"/>
  <c r="BR46" i="5"/>
  <c r="BR47" i="5"/>
  <c r="BR48" i="5"/>
  <c r="BR49" i="5"/>
  <c r="BR50" i="5"/>
  <c r="BR51" i="5"/>
  <c r="BR52" i="5"/>
  <c r="BR53" i="5"/>
  <c r="BR54" i="5"/>
  <c r="BR55" i="5"/>
  <c r="BR56" i="5"/>
  <c r="BR57" i="5"/>
  <c r="BR58" i="5"/>
  <c r="BR59" i="5"/>
  <c r="BR60" i="5"/>
  <c r="BR61" i="5"/>
  <c r="BR62" i="5"/>
  <c r="BR63" i="5"/>
  <c r="BR64" i="5"/>
  <c r="BR65" i="5"/>
  <c r="BR66" i="5"/>
  <c r="BR67" i="5"/>
  <c r="BR68" i="5"/>
  <c r="BR69" i="5"/>
  <c r="BR70" i="5"/>
  <c r="BR71" i="5"/>
  <c r="BR72" i="5"/>
  <c r="BR73" i="5"/>
  <c r="BR74" i="5"/>
  <c r="BR75" i="5"/>
  <c r="BR76" i="5"/>
  <c r="BR77" i="5"/>
  <c r="BR78" i="5"/>
  <c r="BR79" i="5"/>
  <c r="BR80" i="5"/>
  <c r="BR81" i="5"/>
  <c r="BR82" i="5"/>
  <c r="BR83" i="5"/>
  <c r="BR84" i="5"/>
  <c r="BR85" i="5"/>
  <c r="BR86" i="5"/>
  <c r="BR87" i="5"/>
  <c r="BR88" i="5"/>
  <c r="BR89" i="5"/>
  <c r="BR90" i="5"/>
  <c r="BR91" i="5"/>
  <c r="BR92" i="5"/>
  <c r="BR93" i="5"/>
  <c r="BR94" i="5"/>
  <c r="BR95" i="5"/>
  <c r="BR96" i="5"/>
  <c r="BR97" i="5"/>
  <c r="BR98" i="5"/>
  <c r="BR99" i="5"/>
  <c r="BR100" i="5"/>
  <c r="BR101" i="5"/>
  <c r="BR102" i="5"/>
  <c r="BR103" i="5"/>
  <c r="BR104" i="5"/>
  <c r="BR105" i="5"/>
  <c r="BR106" i="5"/>
  <c r="BR107" i="5"/>
  <c r="BR108" i="5"/>
  <c r="BR109" i="5"/>
  <c r="BR110" i="5"/>
  <c r="BR111" i="5"/>
  <c r="BR112" i="5"/>
  <c r="BR113" i="5"/>
  <c r="BR114" i="5"/>
  <c r="BR115" i="5"/>
  <c r="BR116" i="5"/>
  <c r="BR117" i="5"/>
  <c r="BR118" i="5"/>
  <c r="BR119" i="5"/>
  <c r="BR120" i="5"/>
  <c r="BR121" i="5"/>
  <c r="BR122" i="5"/>
  <c r="BR123" i="5"/>
  <c r="BR124" i="5"/>
  <c r="BR125" i="5"/>
  <c r="BR126" i="5"/>
  <c r="BR127" i="5"/>
  <c r="BR128" i="5"/>
  <c r="BR129" i="5"/>
  <c r="BR130" i="5"/>
  <c r="BR131" i="5"/>
  <c r="BR132" i="5"/>
  <c r="BR133" i="5"/>
  <c r="BR134" i="5"/>
  <c r="BR135" i="5"/>
  <c r="BR136" i="5"/>
  <c r="BR137" i="5"/>
  <c r="BR138" i="5"/>
  <c r="BR139" i="5"/>
  <c r="BR140" i="5"/>
  <c r="BR141" i="5"/>
  <c r="BR142" i="5"/>
  <c r="BR143" i="5"/>
  <c r="BR144" i="5"/>
  <c r="BR145" i="5"/>
  <c r="BR146" i="5"/>
  <c r="BR147" i="5"/>
  <c r="BR148" i="5"/>
  <c r="BR149" i="5"/>
  <c r="BR150" i="5"/>
  <c r="BR151" i="5"/>
  <c r="BR152" i="5"/>
  <c r="BR153" i="5"/>
  <c r="BR154" i="5"/>
  <c r="BR155" i="5"/>
  <c r="BR156" i="5"/>
  <c r="BR157" i="5"/>
  <c r="BR158" i="5"/>
  <c r="BR159" i="5"/>
  <c r="BR160" i="5"/>
  <c r="BR161" i="5"/>
  <c r="BR162" i="5"/>
  <c r="BR163" i="5"/>
  <c r="BR164" i="5"/>
  <c r="BR165" i="5"/>
  <c r="BR166" i="5"/>
  <c r="BR167" i="5"/>
  <c r="BR168" i="5"/>
  <c r="BR169" i="5"/>
  <c r="BR170" i="5"/>
  <c r="BR171" i="5"/>
  <c r="BR172" i="5"/>
  <c r="BR173" i="5"/>
  <c r="BR174" i="5"/>
  <c r="BR175" i="5"/>
  <c r="BR176" i="5"/>
  <c r="BR177" i="5"/>
  <c r="BR178" i="5"/>
  <c r="BR179" i="5"/>
  <c r="BR180" i="5"/>
  <c r="BR181" i="5"/>
  <c r="BR182" i="5"/>
  <c r="BR183" i="5"/>
  <c r="BR184" i="5"/>
  <c r="BR185" i="5"/>
  <c r="BR186" i="5"/>
  <c r="BR187" i="5"/>
  <c r="BR188" i="5"/>
  <c r="BR189" i="5"/>
  <c r="BR190" i="5"/>
  <c r="BR191" i="5"/>
  <c r="BR192" i="5"/>
  <c r="BR193" i="5"/>
  <c r="BR194" i="5"/>
  <c r="BR2" i="5"/>
  <c r="BQ3" i="5"/>
  <c r="BQ4" i="5"/>
  <c r="BQ5" i="5"/>
  <c r="BQ6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26" i="5"/>
  <c r="BQ27" i="5"/>
  <c r="BQ28" i="5"/>
  <c r="BQ29" i="5"/>
  <c r="BQ30" i="5"/>
  <c r="BQ31" i="5"/>
  <c r="BQ32" i="5"/>
  <c r="BQ33" i="5"/>
  <c r="BQ34" i="5"/>
  <c r="BQ35" i="5"/>
  <c r="BQ36" i="5"/>
  <c r="BQ37" i="5"/>
  <c r="BQ38" i="5"/>
  <c r="BQ39" i="5"/>
  <c r="BQ40" i="5"/>
  <c r="BQ41" i="5"/>
  <c r="BQ42" i="5"/>
  <c r="BQ43" i="5"/>
  <c r="BQ44" i="5"/>
  <c r="BQ45" i="5"/>
  <c r="BQ46" i="5"/>
  <c r="BQ47" i="5"/>
  <c r="BQ48" i="5"/>
  <c r="BQ49" i="5"/>
  <c r="BQ50" i="5"/>
  <c r="BQ51" i="5"/>
  <c r="BQ52" i="5"/>
  <c r="BQ53" i="5"/>
  <c r="BQ54" i="5"/>
  <c r="BQ55" i="5"/>
  <c r="BQ56" i="5"/>
  <c r="BQ57" i="5"/>
  <c r="BQ58" i="5"/>
  <c r="BQ59" i="5"/>
  <c r="BQ60" i="5"/>
  <c r="BQ61" i="5"/>
  <c r="BQ62" i="5"/>
  <c r="BQ63" i="5"/>
  <c r="BQ64" i="5"/>
  <c r="BQ65" i="5"/>
  <c r="BQ66" i="5"/>
  <c r="BQ67" i="5"/>
  <c r="BQ68" i="5"/>
  <c r="BQ69" i="5"/>
  <c r="BQ70" i="5"/>
  <c r="BQ71" i="5"/>
  <c r="BQ72" i="5"/>
  <c r="BQ73" i="5"/>
  <c r="BQ74" i="5"/>
  <c r="BQ75" i="5"/>
  <c r="BQ76" i="5"/>
  <c r="BQ77" i="5"/>
  <c r="BQ78" i="5"/>
  <c r="BQ79" i="5"/>
  <c r="BQ80" i="5"/>
  <c r="BQ81" i="5"/>
  <c r="BQ82" i="5"/>
  <c r="BQ83" i="5"/>
  <c r="BQ84" i="5"/>
  <c r="BQ85" i="5"/>
  <c r="BQ86" i="5"/>
  <c r="BQ87" i="5"/>
  <c r="BQ88" i="5"/>
  <c r="BQ89" i="5"/>
  <c r="BQ90" i="5"/>
  <c r="BQ91" i="5"/>
  <c r="BQ92" i="5"/>
  <c r="BQ93" i="5"/>
  <c r="BQ94" i="5"/>
  <c r="BQ95" i="5"/>
  <c r="BQ96" i="5"/>
  <c r="BQ97" i="5"/>
  <c r="BQ98" i="5"/>
  <c r="BQ99" i="5"/>
  <c r="BQ100" i="5"/>
  <c r="BQ101" i="5"/>
  <c r="BQ102" i="5"/>
  <c r="BQ103" i="5"/>
  <c r="BQ104" i="5"/>
  <c r="BQ105" i="5"/>
  <c r="BQ106" i="5"/>
  <c r="BQ107" i="5"/>
  <c r="BQ108" i="5"/>
  <c r="BQ109" i="5"/>
  <c r="BQ110" i="5"/>
  <c r="BQ111" i="5"/>
  <c r="BQ112" i="5"/>
  <c r="BQ113" i="5"/>
  <c r="BQ114" i="5"/>
  <c r="BQ115" i="5"/>
  <c r="BQ116" i="5"/>
  <c r="BQ117" i="5"/>
  <c r="BQ118" i="5"/>
  <c r="BQ119" i="5"/>
  <c r="BQ120" i="5"/>
  <c r="BQ121" i="5"/>
  <c r="BQ122" i="5"/>
  <c r="BQ123" i="5"/>
  <c r="BQ124" i="5"/>
  <c r="BQ125" i="5"/>
  <c r="BQ126" i="5"/>
  <c r="BQ127" i="5"/>
  <c r="BQ128" i="5"/>
  <c r="BQ129" i="5"/>
  <c r="BQ130" i="5"/>
  <c r="BQ131" i="5"/>
  <c r="BQ132" i="5"/>
  <c r="BQ133" i="5"/>
  <c r="BQ134" i="5"/>
  <c r="BQ135" i="5"/>
  <c r="BQ136" i="5"/>
  <c r="BQ137" i="5"/>
  <c r="BQ138" i="5"/>
  <c r="BQ139" i="5"/>
  <c r="BQ140" i="5"/>
  <c r="BQ141" i="5"/>
  <c r="BQ142" i="5"/>
  <c r="BQ143" i="5"/>
  <c r="BQ144" i="5"/>
  <c r="BQ145" i="5"/>
  <c r="BQ146" i="5"/>
  <c r="BQ147" i="5"/>
  <c r="BQ148" i="5"/>
  <c r="BQ149" i="5"/>
  <c r="BQ150" i="5"/>
  <c r="BQ151" i="5"/>
  <c r="BQ152" i="5"/>
  <c r="BQ153" i="5"/>
  <c r="BQ154" i="5"/>
  <c r="BQ155" i="5"/>
  <c r="BQ156" i="5"/>
  <c r="BQ157" i="5"/>
  <c r="BQ158" i="5"/>
  <c r="BQ159" i="5"/>
  <c r="BQ160" i="5"/>
  <c r="BQ161" i="5"/>
  <c r="BQ162" i="5"/>
  <c r="BQ163" i="5"/>
  <c r="BQ164" i="5"/>
  <c r="BQ165" i="5"/>
  <c r="BQ166" i="5"/>
  <c r="BQ167" i="5"/>
  <c r="BQ168" i="5"/>
  <c r="BQ169" i="5"/>
  <c r="BQ170" i="5"/>
  <c r="BQ171" i="5"/>
  <c r="BQ172" i="5"/>
  <c r="BQ173" i="5"/>
  <c r="BQ174" i="5"/>
  <c r="BQ175" i="5"/>
  <c r="BQ176" i="5"/>
  <c r="BQ177" i="5"/>
  <c r="BQ178" i="5"/>
  <c r="BQ179" i="5"/>
  <c r="BQ180" i="5"/>
  <c r="BQ181" i="5"/>
  <c r="BQ182" i="5"/>
  <c r="BQ183" i="5"/>
  <c r="BQ184" i="5"/>
  <c r="BQ185" i="5"/>
  <c r="BQ186" i="5"/>
  <c r="BQ187" i="5"/>
  <c r="BQ188" i="5"/>
  <c r="BQ189" i="5"/>
  <c r="BQ190" i="5"/>
  <c r="BQ191" i="5"/>
  <c r="BQ192" i="5"/>
  <c r="BQ193" i="5"/>
  <c r="BQ194" i="5"/>
  <c r="BQ2" i="5"/>
  <c r="BP3" i="5"/>
  <c r="BP4" i="5"/>
  <c r="BP5" i="5"/>
  <c r="BP6" i="5"/>
  <c r="BP7" i="5"/>
  <c r="BP8" i="5"/>
  <c r="BP9" i="5"/>
  <c r="BP10" i="5"/>
  <c r="BP11" i="5"/>
  <c r="BP12" i="5"/>
  <c r="BP13" i="5"/>
  <c r="BP14" i="5"/>
  <c r="BP15" i="5"/>
  <c r="BP16" i="5"/>
  <c r="BP17" i="5"/>
  <c r="BP18" i="5"/>
  <c r="BP19" i="5"/>
  <c r="BP20" i="5"/>
  <c r="BP21" i="5"/>
  <c r="BP22" i="5"/>
  <c r="BP23" i="5"/>
  <c r="BP24" i="5"/>
  <c r="BP25" i="5"/>
  <c r="BP26" i="5"/>
  <c r="BP27" i="5"/>
  <c r="BP28" i="5"/>
  <c r="BP29" i="5"/>
  <c r="BP30" i="5"/>
  <c r="BP31" i="5"/>
  <c r="BP32" i="5"/>
  <c r="BP33" i="5"/>
  <c r="BP34" i="5"/>
  <c r="BP35" i="5"/>
  <c r="BP36" i="5"/>
  <c r="BP37" i="5"/>
  <c r="BP38" i="5"/>
  <c r="BP39" i="5"/>
  <c r="BP40" i="5"/>
  <c r="BP41" i="5"/>
  <c r="BP42" i="5"/>
  <c r="BP43" i="5"/>
  <c r="BP44" i="5"/>
  <c r="BP45" i="5"/>
  <c r="BP46" i="5"/>
  <c r="BP47" i="5"/>
  <c r="BP48" i="5"/>
  <c r="BP49" i="5"/>
  <c r="BP50" i="5"/>
  <c r="BP51" i="5"/>
  <c r="BP52" i="5"/>
  <c r="BP53" i="5"/>
  <c r="BP54" i="5"/>
  <c r="BP55" i="5"/>
  <c r="BP56" i="5"/>
  <c r="BP57" i="5"/>
  <c r="BP58" i="5"/>
  <c r="BP59" i="5"/>
  <c r="BP60" i="5"/>
  <c r="BP61" i="5"/>
  <c r="BP62" i="5"/>
  <c r="BP63" i="5"/>
  <c r="BP64" i="5"/>
  <c r="BP65" i="5"/>
  <c r="BP66" i="5"/>
  <c r="BP67" i="5"/>
  <c r="BP68" i="5"/>
  <c r="BP69" i="5"/>
  <c r="BP70" i="5"/>
  <c r="BP71" i="5"/>
  <c r="BP72" i="5"/>
  <c r="BP73" i="5"/>
  <c r="BP74" i="5"/>
  <c r="BP75" i="5"/>
  <c r="BP76" i="5"/>
  <c r="BP77" i="5"/>
  <c r="BP78" i="5"/>
  <c r="BP79" i="5"/>
  <c r="BP80" i="5"/>
  <c r="BP81" i="5"/>
  <c r="BP82" i="5"/>
  <c r="BP83" i="5"/>
  <c r="BP84" i="5"/>
  <c r="BP85" i="5"/>
  <c r="BP86" i="5"/>
  <c r="BP87" i="5"/>
  <c r="BP88" i="5"/>
  <c r="BP89" i="5"/>
  <c r="BP90" i="5"/>
  <c r="BP91" i="5"/>
  <c r="BP92" i="5"/>
  <c r="BP93" i="5"/>
  <c r="BP94" i="5"/>
  <c r="BP95" i="5"/>
  <c r="BP96" i="5"/>
  <c r="BP97" i="5"/>
  <c r="BP98" i="5"/>
  <c r="BP99" i="5"/>
  <c r="BP100" i="5"/>
  <c r="BP101" i="5"/>
  <c r="BP102" i="5"/>
  <c r="BP103" i="5"/>
  <c r="BP104" i="5"/>
  <c r="BP105" i="5"/>
  <c r="BP106" i="5"/>
  <c r="BP107" i="5"/>
  <c r="BP108" i="5"/>
  <c r="BP109" i="5"/>
  <c r="BP110" i="5"/>
  <c r="BP111" i="5"/>
  <c r="BP112" i="5"/>
  <c r="BP113" i="5"/>
  <c r="BP114" i="5"/>
  <c r="BP115" i="5"/>
  <c r="BP116" i="5"/>
  <c r="BP117" i="5"/>
  <c r="BP118" i="5"/>
  <c r="BP119" i="5"/>
  <c r="BP120" i="5"/>
  <c r="BP121" i="5"/>
  <c r="BP122" i="5"/>
  <c r="BP123" i="5"/>
  <c r="BP124" i="5"/>
  <c r="BP125" i="5"/>
  <c r="BP126" i="5"/>
  <c r="BP127" i="5"/>
  <c r="BP128" i="5"/>
  <c r="BP129" i="5"/>
  <c r="BP130" i="5"/>
  <c r="BP131" i="5"/>
  <c r="BP132" i="5"/>
  <c r="BP133" i="5"/>
  <c r="BP134" i="5"/>
  <c r="BP135" i="5"/>
  <c r="BP136" i="5"/>
  <c r="BP137" i="5"/>
  <c r="BP138" i="5"/>
  <c r="BP139" i="5"/>
  <c r="BP140" i="5"/>
  <c r="BP141" i="5"/>
  <c r="BP142" i="5"/>
  <c r="BP143" i="5"/>
  <c r="BP144" i="5"/>
  <c r="BP145" i="5"/>
  <c r="BP146" i="5"/>
  <c r="BP147" i="5"/>
  <c r="BP148" i="5"/>
  <c r="BP149" i="5"/>
  <c r="BP150" i="5"/>
  <c r="BP151" i="5"/>
  <c r="BP152" i="5"/>
  <c r="BP153" i="5"/>
  <c r="BP154" i="5"/>
  <c r="BP155" i="5"/>
  <c r="BP156" i="5"/>
  <c r="BP157" i="5"/>
  <c r="BP158" i="5"/>
  <c r="BP159" i="5"/>
  <c r="BP160" i="5"/>
  <c r="BP161" i="5"/>
  <c r="BP162" i="5"/>
  <c r="BP163" i="5"/>
  <c r="BP164" i="5"/>
  <c r="BP165" i="5"/>
  <c r="BP166" i="5"/>
  <c r="BP167" i="5"/>
  <c r="BP168" i="5"/>
  <c r="BP169" i="5"/>
  <c r="BP170" i="5"/>
  <c r="BP171" i="5"/>
  <c r="BP172" i="5"/>
  <c r="BP173" i="5"/>
  <c r="BP174" i="5"/>
  <c r="BP175" i="5"/>
  <c r="BP176" i="5"/>
  <c r="BP177" i="5"/>
  <c r="BP178" i="5"/>
  <c r="BP179" i="5"/>
  <c r="BP180" i="5"/>
  <c r="BP181" i="5"/>
  <c r="BP182" i="5"/>
  <c r="BP183" i="5"/>
  <c r="BP184" i="5"/>
  <c r="BP185" i="5"/>
  <c r="BP186" i="5"/>
  <c r="BP187" i="5"/>
  <c r="BP188" i="5"/>
  <c r="BP189" i="5"/>
  <c r="BP190" i="5"/>
  <c r="BP191" i="5"/>
  <c r="BP192" i="5"/>
  <c r="BP193" i="5"/>
  <c r="BP194" i="5"/>
  <c r="BP2" i="5"/>
  <c r="BO3" i="5"/>
  <c r="BO4" i="5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O66" i="5"/>
  <c r="BO67" i="5"/>
  <c r="BO68" i="5"/>
  <c r="BO69" i="5"/>
  <c r="BO70" i="5"/>
  <c r="BO71" i="5"/>
  <c r="BO72" i="5"/>
  <c r="BO73" i="5"/>
  <c r="BO74" i="5"/>
  <c r="BO75" i="5"/>
  <c r="BO76" i="5"/>
  <c r="BO77" i="5"/>
  <c r="BO78" i="5"/>
  <c r="BO79" i="5"/>
  <c r="BO80" i="5"/>
  <c r="BO81" i="5"/>
  <c r="BO82" i="5"/>
  <c r="BO83" i="5"/>
  <c r="BO84" i="5"/>
  <c r="BO85" i="5"/>
  <c r="BO86" i="5"/>
  <c r="BO87" i="5"/>
  <c r="BO88" i="5"/>
  <c r="BO89" i="5"/>
  <c r="BO90" i="5"/>
  <c r="BO91" i="5"/>
  <c r="BO92" i="5"/>
  <c r="BO93" i="5"/>
  <c r="BO94" i="5"/>
  <c r="BO95" i="5"/>
  <c r="BO96" i="5"/>
  <c r="BO97" i="5"/>
  <c r="BO98" i="5"/>
  <c r="BO99" i="5"/>
  <c r="BO100" i="5"/>
  <c r="BO101" i="5"/>
  <c r="BO102" i="5"/>
  <c r="BO103" i="5"/>
  <c r="BO104" i="5"/>
  <c r="BO105" i="5"/>
  <c r="BO106" i="5"/>
  <c r="BO107" i="5"/>
  <c r="BO108" i="5"/>
  <c r="BO109" i="5"/>
  <c r="BO110" i="5"/>
  <c r="BO111" i="5"/>
  <c r="BO112" i="5"/>
  <c r="BO113" i="5"/>
  <c r="BO114" i="5"/>
  <c r="BO115" i="5"/>
  <c r="BO116" i="5"/>
  <c r="BO117" i="5"/>
  <c r="BO118" i="5"/>
  <c r="BO119" i="5"/>
  <c r="BO120" i="5"/>
  <c r="BO121" i="5"/>
  <c r="BO122" i="5"/>
  <c r="BO123" i="5"/>
  <c r="BO124" i="5"/>
  <c r="BO125" i="5"/>
  <c r="BO126" i="5"/>
  <c r="BO127" i="5"/>
  <c r="BO128" i="5"/>
  <c r="BO129" i="5"/>
  <c r="BO130" i="5"/>
  <c r="BO131" i="5"/>
  <c r="BO132" i="5"/>
  <c r="BO133" i="5"/>
  <c r="BO134" i="5"/>
  <c r="BO135" i="5"/>
  <c r="BO136" i="5"/>
  <c r="BO137" i="5"/>
  <c r="BO138" i="5"/>
  <c r="BO139" i="5"/>
  <c r="BO140" i="5"/>
  <c r="BO141" i="5"/>
  <c r="BO142" i="5"/>
  <c r="BO143" i="5"/>
  <c r="BO144" i="5"/>
  <c r="BO145" i="5"/>
  <c r="BO146" i="5"/>
  <c r="BO147" i="5"/>
  <c r="BO148" i="5"/>
  <c r="BO149" i="5"/>
  <c r="BO150" i="5"/>
  <c r="BO151" i="5"/>
  <c r="BO152" i="5"/>
  <c r="BO153" i="5"/>
  <c r="BO154" i="5"/>
  <c r="BO155" i="5"/>
  <c r="BO156" i="5"/>
  <c r="BO157" i="5"/>
  <c r="BO158" i="5"/>
  <c r="BO159" i="5"/>
  <c r="BO160" i="5"/>
  <c r="BO161" i="5"/>
  <c r="BO162" i="5"/>
  <c r="BO163" i="5"/>
  <c r="BO164" i="5"/>
  <c r="BO165" i="5"/>
  <c r="BO166" i="5"/>
  <c r="BO167" i="5"/>
  <c r="BO168" i="5"/>
  <c r="BO169" i="5"/>
  <c r="BO170" i="5"/>
  <c r="BO171" i="5"/>
  <c r="BO172" i="5"/>
  <c r="BO173" i="5"/>
  <c r="BO174" i="5"/>
  <c r="BO175" i="5"/>
  <c r="BO176" i="5"/>
  <c r="BO177" i="5"/>
  <c r="BO178" i="5"/>
  <c r="BO179" i="5"/>
  <c r="BO180" i="5"/>
  <c r="BO181" i="5"/>
  <c r="BO182" i="5"/>
  <c r="BO183" i="5"/>
  <c r="BO184" i="5"/>
  <c r="BO185" i="5"/>
  <c r="BO186" i="5"/>
  <c r="BO187" i="5"/>
  <c r="BO188" i="5"/>
  <c r="BO189" i="5"/>
  <c r="BO190" i="5"/>
  <c r="BO191" i="5"/>
  <c r="BO192" i="5"/>
  <c r="BO193" i="5"/>
  <c r="BO194" i="5"/>
  <c r="BO2" i="5"/>
  <c r="BN3" i="5"/>
  <c r="BN4" i="5"/>
  <c r="BN5" i="5"/>
  <c r="BN6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3" i="5"/>
  <c r="BN24" i="5"/>
  <c r="BN25" i="5"/>
  <c r="BN26" i="5"/>
  <c r="BN27" i="5"/>
  <c r="BN28" i="5"/>
  <c r="BN29" i="5"/>
  <c r="BN30" i="5"/>
  <c r="BN31" i="5"/>
  <c r="BN32" i="5"/>
  <c r="BN33" i="5"/>
  <c r="BN34" i="5"/>
  <c r="BN35" i="5"/>
  <c r="BN36" i="5"/>
  <c r="BN37" i="5"/>
  <c r="BN38" i="5"/>
  <c r="BN39" i="5"/>
  <c r="BN40" i="5"/>
  <c r="BN41" i="5"/>
  <c r="BN42" i="5"/>
  <c r="BN43" i="5"/>
  <c r="BN44" i="5"/>
  <c r="BN45" i="5"/>
  <c r="BN46" i="5"/>
  <c r="BN47" i="5"/>
  <c r="BN48" i="5"/>
  <c r="BN49" i="5"/>
  <c r="BN50" i="5"/>
  <c r="BN51" i="5"/>
  <c r="BN52" i="5"/>
  <c r="BN53" i="5"/>
  <c r="BN54" i="5"/>
  <c r="BN55" i="5"/>
  <c r="BN56" i="5"/>
  <c r="BN57" i="5"/>
  <c r="BN58" i="5"/>
  <c r="BN59" i="5"/>
  <c r="BN60" i="5"/>
  <c r="BN61" i="5"/>
  <c r="BN62" i="5"/>
  <c r="BN63" i="5"/>
  <c r="BN64" i="5"/>
  <c r="BN65" i="5"/>
  <c r="BN66" i="5"/>
  <c r="BN67" i="5"/>
  <c r="BN68" i="5"/>
  <c r="BN69" i="5"/>
  <c r="BN70" i="5"/>
  <c r="BN71" i="5"/>
  <c r="BN72" i="5"/>
  <c r="BN73" i="5"/>
  <c r="BN74" i="5"/>
  <c r="BN75" i="5"/>
  <c r="BN76" i="5"/>
  <c r="BN77" i="5"/>
  <c r="BN78" i="5"/>
  <c r="BN79" i="5"/>
  <c r="BN80" i="5"/>
  <c r="BN81" i="5"/>
  <c r="BN82" i="5"/>
  <c r="BN83" i="5"/>
  <c r="BN84" i="5"/>
  <c r="BN85" i="5"/>
  <c r="BN86" i="5"/>
  <c r="BN87" i="5"/>
  <c r="BN88" i="5"/>
  <c r="BN89" i="5"/>
  <c r="BN90" i="5"/>
  <c r="BN91" i="5"/>
  <c r="BN92" i="5"/>
  <c r="BN93" i="5"/>
  <c r="BN94" i="5"/>
  <c r="BN95" i="5"/>
  <c r="BN96" i="5"/>
  <c r="BN97" i="5"/>
  <c r="BN98" i="5"/>
  <c r="BN99" i="5"/>
  <c r="BN100" i="5"/>
  <c r="BN101" i="5"/>
  <c r="BN102" i="5"/>
  <c r="BN103" i="5"/>
  <c r="BN104" i="5"/>
  <c r="BN105" i="5"/>
  <c r="BN106" i="5"/>
  <c r="BN107" i="5"/>
  <c r="BN108" i="5"/>
  <c r="BN109" i="5"/>
  <c r="BN110" i="5"/>
  <c r="BN111" i="5"/>
  <c r="BN112" i="5"/>
  <c r="BN113" i="5"/>
  <c r="BN114" i="5"/>
  <c r="BN115" i="5"/>
  <c r="BN116" i="5"/>
  <c r="BN117" i="5"/>
  <c r="BN118" i="5"/>
  <c r="BN119" i="5"/>
  <c r="BN120" i="5"/>
  <c r="BN121" i="5"/>
  <c r="BN122" i="5"/>
  <c r="BN123" i="5"/>
  <c r="BN124" i="5"/>
  <c r="BN125" i="5"/>
  <c r="BN126" i="5"/>
  <c r="BN127" i="5"/>
  <c r="BN128" i="5"/>
  <c r="BN129" i="5"/>
  <c r="BN130" i="5"/>
  <c r="BN131" i="5"/>
  <c r="BN132" i="5"/>
  <c r="BN133" i="5"/>
  <c r="BN134" i="5"/>
  <c r="BN135" i="5"/>
  <c r="BN136" i="5"/>
  <c r="BN137" i="5"/>
  <c r="BN138" i="5"/>
  <c r="BN139" i="5"/>
  <c r="BN140" i="5"/>
  <c r="BN141" i="5"/>
  <c r="BN142" i="5"/>
  <c r="BN143" i="5"/>
  <c r="BN144" i="5"/>
  <c r="BN145" i="5"/>
  <c r="BN146" i="5"/>
  <c r="BN147" i="5"/>
  <c r="BN148" i="5"/>
  <c r="BN149" i="5"/>
  <c r="BN150" i="5"/>
  <c r="BN151" i="5"/>
  <c r="BN152" i="5"/>
  <c r="BN153" i="5"/>
  <c r="BN154" i="5"/>
  <c r="BN155" i="5"/>
  <c r="BN156" i="5"/>
  <c r="BN157" i="5"/>
  <c r="BN158" i="5"/>
  <c r="BN159" i="5"/>
  <c r="BN160" i="5"/>
  <c r="BN161" i="5"/>
  <c r="BN162" i="5"/>
  <c r="BN163" i="5"/>
  <c r="BN164" i="5"/>
  <c r="BN165" i="5"/>
  <c r="BN166" i="5"/>
  <c r="BN167" i="5"/>
  <c r="BN168" i="5"/>
  <c r="BN169" i="5"/>
  <c r="BN170" i="5"/>
  <c r="BN171" i="5"/>
  <c r="BN172" i="5"/>
  <c r="BN173" i="5"/>
  <c r="BN174" i="5"/>
  <c r="BN175" i="5"/>
  <c r="BN176" i="5"/>
  <c r="BN177" i="5"/>
  <c r="BN178" i="5"/>
  <c r="BN179" i="5"/>
  <c r="BN180" i="5"/>
  <c r="BN181" i="5"/>
  <c r="BN182" i="5"/>
  <c r="BN183" i="5"/>
  <c r="BN184" i="5"/>
  <c r="BN185" i="5"/>
  <c r="BN186" i="5"/>
  <c r="BN187" i="5"/>
  <c r="BN188" i="5"/>
  <c r="BN189" i="5"/>
  <c r="BN190" i="5"/>
  <c r="BN191" i="5"/>
  <c r="BN192" i="5"/>
  <c r="BN193" i="5"/>
  <c r="BN194" i="5"/>
  <c r="BN2" i="5"/>
  <c r="BM3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4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M110" i="5"/>
  <c r="BM111" i="5"/>
  <c r="BM112" i="5"/>
  <c r="BM113" i="5"/>
  <c r="BM114" i="5"/>
  <c r="BM115" i="5"/>
  <c r="BM116" i="5"/>
  <c r="BM117" i="5"/>
  <c r="BM118" i="5"/>
  <c r="BM119" i="5"/>
  <c r="BM120" i="5"/>
  <c r="BM121" i="5"/>
  <c r="BM122" i="5"/>
  <c r="BM123" i="5"/>
  <c r="BM124" i="5"/>
  <c r="BM125" i="5"/>
  <c r="BM126" i="5"/>
  <c r="BM127" i="5"/>
  <c r="BM128" i="5"/>
  <c r="BM129" i="5"/>
  <c r="BM130" i="5"/>
  <c r="BM131" i="5"/>
  <c r="BM132" i="5"/>
  <c r="BM133" i="5"/>
  <c r="BM134" i="5"/>
  <c r="BM135" i="5"/>
  <c r="BM136" i="5"/>
  <c r="BM137" i="5"/>
  <c r="BM138" i="5"/>
  <c r="BM139" i="5"/>
  <c r="BM140" i="5"/>
  <c r="BM141" i="5"/>
  <c r="BM142" i="5"/>
  <c r="BM143" i="5"/>
  <c r="BM144" i="5"/>
  <c r="BM145" i="5"/>
  <c r="BM146" i="5"/>
  <c r="BM147" i="5"/>
  <c r="BM148" i="5"/>
  <c r="BM149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D3" i="5"/>
  <c r="BD2" i="5"/>
  <c r="BB3" i="5"/>
  <c r="BF3" i="5" s="1"/>
  <c r="BJ3" i="5" s="1"/>
  <c r="BA3" i="5"/>
  <c r="BE3" i="5" s="1"/>
  <c r="BI3" i="5" s="1"/>
  <c r="AZ3" i="5"/>
  <c r="AZ4" i="5" s="1"/>
  <c r="BC2" i="5"/>
  <c r="BB2" i="5"/>
  <c r="BF2" i="5" s="1"/>
  <c r="BJ2" i="5" s="1"/>
  <c r="BA2" i="5"/>
  <c r="BE2" i="5" s="1"/>
  <c r="AZ2" i="5"/>
  <c r="U2" i="5"/>
  <c r="AC2" i="5" s="1"/>
  <c r="AO2" i="5" s="1"/>
  <c r="AS2" i="5" s="1"/>
  <c r="T2" i="5"/>
  <c r="S2" i="5"/>
  <c r="S3" i="5" s="1"/>
  <c r="AA3" i="5" s="1"/>
  <c r="AE3" i="5" s="1"/>
  <c r="R2" i="5"/>
  <c r="CH5" i="7" l="1"/>
  <c r="CI12" i="7" s="1"/>
  <c r="BW5" i="7"/>
  <c r="BX11" i="7" s="1"/>
  <c r="J100" i="7"/>
  <c r="K100" i="7" s="1"/>
  <c r="J251" i="7"/>
  <c r="K251" i="7" s="1"/>
  <c r="J81" i="7"/>
  <c r="K81" i="7" s="1"/>
  <c r="J228" i="7"/>
  <c r="K228" i="7" s="1"/>
  <c r="J145" i="7"/>
  <c r="K145" i="7" s="1"/>
  <c r="J59" i="7"/>
  <c r="K59" i="7" s="1"/>
  <c r="J41" i="7"/>
  <c r="K41" i="7" s="1"/>
  <c r="J209" i="7"/>
  <c r="K209" i="7" s="1"/>
  <c r="J123" i="7"/>
  <c r="K123" i="7" s="1"/>
  <c r="J36" i="7"/>
  <c r="K36" i="7" s="1"/>
  <c r="J188" i="7"/>
  <c r="K188" i="7" s="1"/>
  <c r="J105" i="7"/>
  <c r="K105" i="7" s="1"/>
  <c r="J19" i="7"/>
  <c r="K19" i="7" s="1"/>
  <c r="J17" i="7"/>
  <c r="K17" i="7" s="1"/>
  <c r="J252" i="7"/>
  <c r="K252" i="7" s="1"/>
  <c r="J169" i="7"/>
  <c r="K169" i="7" s="1"/>
  <c r="J83" i="7"/>
  <c r="K83" i="7" s="1"/>
  <c r="J211" i="7"/>
  <c r="K211" i="7" s="1"/>
  <c r="J124" i="7"/>
  <c r="K124" i="7" s="1"/>
  <c r="J187" i="7"/>
  <c r="K187" i="7" s="1"/>
  <c r="J164" i="7"/>
  <c r="K164" i="7" s="1"/>
  <c r="J233" i="7"/>
  <c r="K233" i="7" s="1"/>
  <c r="J147" i="7"/>
  <c r="K147" i="7" s="1"/>
  <c r="BW6" i="7"/>
  <c r="J241" i="7"/>
  <c r="K241" i="7" s="1"/>
  <c r="J219" i="7"/>
  <c r="K219" i="7" s="1"/>
  <c r="J196" i="7"/>
  <c r="K196" i="7" s="1"/>
  <c r="J177" i="7"/>
  <c r="K177" i="7" s="1"/>
  <c r="J155" i="7"/>
  <c r="K155" i="7" s="1"/>
  <c r="J132" i="7"/>
  <c r="K132" i="7" s="1"/>
  <c r="J113" i="7"/>
  <c r="K113" i="7" s="1"/>
  <c r="J91" i="7"/>
  <c r="K91" i="7" s="1"/>
  <c r="J68" i="7"/>
  <c r="K68" i="7" s="1"/>
  <c r="J49" i="7"/>
  <c r="K49" i="7" s="1"/>
  <c r="J27" i="7"/>
  <c r="K27" i="7" s="1"/>
  <c r="J3" i="7"/>
  <c r="K3" i="7" s="1"/>
  <c r="J2" i="7"/>
  <c r="K2" i="7" s="1"/>
  <c r="J236" i="7"/>
  <c r="K236" i="7" s="1"/>
  <c r="J217" i="7"/>
  <c r="K217" i="7" s="1"/>
  <c r="J195" i="7"/>
  <c r="K195" i="7" s="1"/>
  <c r="J172" i="7"/>
  <c r="K172" i="7" s="1"/>
  <c r="J153" i="7"/>
  <c r="K153" i="7" s="1"/>
  <c r="J131" i="7"/>
  <c r="K131" i="7" s="1"/>
  <c r="J108" i="7"/>
  <c r="K108" i="7" s="1"/>
  <c r="J89" i="7"/>
  <c r="K89" i="7" s="1"/>
  <c r="J67" i="7"/>
  <c r="K67" i="7" s="1"/>
  <c r="J44" i="7"/>
  <c r="K44" i="7" s="1"/>
  <c r="J25" i="7"/>
  <c r="K25" i="7" s="1"/>
  <c r="J257" i="7"/>
  <c r="K257" i="7" s="1"/>
  <c r="J235" i="7"/>
  <c r="K235" i="7" s="1"/>
  <c r="J212" i="7"/>
  <c r="K212" i="7" s="1"/>
  <c r="J193" i="7"/>
  <c r="K193" i="7" s="1"/>
  <c r="J171" i="7"/>
  <c r="K171" i="7" s="1"/>
  <c r="J148" i="7"/>
  <c r="K148" i="7" s="1"/>
  <c r="J129" i="7"/>
  <c r="K129" i="7" s="1"/>
  <c r="J107" i="7"/>
  <c r="K107" i="7" s="1"/>
  <c r="J84" i="7"/>
  <c r="K84" i="7" s="1"/>
  <c r="J65" i="7"/>
  <c r="K65" i="7" s="1"/>
  <c r="J43" i="7"/>
  <c r="K43" i="7" s="1"/>
  <c r="J20" i="7"/>
  <c r="K20" i="7" s="1"/>
  <c r="J249" i="7"/>
  <c r="K249" i="7" s="1"/>
  <c r="J227" i="7"/>
  <c r="K227" i="7" s="1"/>
  <c r="J204" i="7"/>
  <c r="K204" i="7" s="1"/>
  <c r="J185" i="7"/>
  <c r="K185" i="7" s="1"/>
  <c r="J163" i="7"/>
  <c r="K163" i="7" s="1"/>
  <c r="J140" i="7"/>
  <c r="K140" i="7" s="1"/>
  <c r="J121" i="7"/>
  <c r="K121" i="7" s="1"/>
  <c r="J99" i="7"/>
  <c r="K99" i="7" s="1"/>
  <c r="J76" i="7"/>
  <c r="K76" i="7" s="1"/>
  <c r="J57" i="7"/>
  <c r="K57" i="7" s="1"/>
  <c r="J35" i="7"/>
  <c r="K35" i="7" s="1"/>
  <c r="J12" i="7"/>
  <c r="K12" i="7" s="1"/>
  <c r="J8" i="7"/>
  <c r="K8" i="7" s="1"/>
  <c r="J244" i="7"/>
  <c r="K244" i="7" s="1"/>
  <c r="J225" i="7"/>
  <c r="K225" i="7" s="1"/>
  <c r="J203" i="7"/>
  <c r="K203" i="7" s="1"/>
  <c r="J180" i="7"/>
  <c r="K180" i="7" s="1"/>
  <c r="J161" i="7"/>
  <c r="K161" i="7" s="1"/>
  <c r="J139" i="7"/>
  <c r="K139" i="7" s="1"/>
  <c r="J116" i="7"/>
  <c r="K116" i="7" s="1"/>
  <c r="J97" i="7"/>
  <c r="K97" i="7" s="1"/>
  <c r="J75" i="7"/>
  <c r="K75" i="7" s="1"/>
  <c r="J52" i="7"/>
  <c r="K52" i="7" s="1"/>
  <c r="J33" i="7"/>
  <c r="K33" i="7" s="1"/>
  <c r="J11" i="7"/>
  <c r="K11" i="7" s="1"/>
  <c r="J6" i="7"/>
  <c r="K6" i="7" s="1"/>
  <c r="J243" i="7"/>
  <c r="K243" i="7" s="1"/>
  <c r="J220" i="7"/>
  <c r="K220" i="7" s="1"/>
  <c r="J201" i="7"/>
  <c r="K201" i="7" s="1"/>
  <c r="J179" i="7"/>
  <c r="K179" i="7" s="1"/>
  <c r="J156" i="7"/>
  <c r="K156" i="7" s="1"/>
  <c r="J137" i="7"/>
  <c r="K137" i="7" s="1"/>
  <c r="J115" i="7"/>
  <c r="K115" i="7" s="1"/>
  <c r="J92" i="7"/>
  <c r="K92" i="7" s="1"/>
  <c r="J73" i="7"/>
  <c r="K73" i="7" s="1"/>
  <c r="J51" i="7"/>
  <c r="K51" i="7" s="1"/>
  <c r="J28" i="7"/>
  <c r="K28" i="7" s="1"/>
  <c r="J255" i="7"/>
  <c r="K255" i="7" s="1"/>
  <c r="J247" i="7"/>
  <c r="K247" i="7" s="1"/>
  <c r="J239" i="7"/>
  <c r="K239" i="7" s="1"/>
  <c r="J231" i="7"/>
  <c r="K231" i="7" s="1"/>
  <c r="J223" i="7"/>
  <c r="K223" i="7" s="1"/>
  <c r="J215" i="7"/>
  <c r="K215" i="7" s="1"/>
  <c r="J207" i="7"/>
  <c r="K207" i="7" s="1"/>
  <c r="J199" i="7"/>
  <c r="K199" i="7" s="1"/>
  <c r="J191" i="7"/>
  <c r="K191" i="7" s="1"/>
  <c r="J183" i="7"/>
  <c r="K183" i="7" s="1"/>
  <c r="J175" i="7"/>
  <c r="K175" i="7" s="1"/>
  <c r="J167" i="7"/>
  <c r="K167" i="7" s="1"/>
  <c r="J159" i="7"/>
  <c r="K159" i="7" s="1"/>
  <c r="J151" i="7"/>
  <c r="K151" i="7" s="1"/>
  <c r="J143" i="7"/>
  <c r="K143" i="7" s="1"/>
  <c r="J135" i="7"/>
  <c r="K135" i="7" s="1"/>
  <c r="J127" i="7"/>
  <c r="K127" i="7" s="1"/>
  <c r="J119" i="7"/>
  <c r="K119" i="7" s="1"/>
  <c r="J111" i="7"/>
  <c r="K111" i="7" s="1"/>
  <c r="J103" i="7"/>
  <c r="K103" i="7" s="1"/>
  <c r="J95" i="7"/>
  <c r="K95" i="7" s="1"/>
  <c r="J87" i="7"/>
  <c r="K87" i="7" s="1"/>
  <c r="J79" i="7"/>
  <c r="K79" i="7" s="1"/>
  <c r="J71" i="7"/>
  <c r="K71" i="7" s="1"/>
  <c r="J63" i="7"/>
  <c r="K63" i="7" s="1"/>
  <c r="J55" i="7"/>
  <c r="K55" i="7" s="1"/>
  <c r="J47" i="7"/>
  <c r="K47" i="7" s="1"/>
  <c r="J39" i="7"/>
  <c r="K39" i="7" s="1"/>
  <c r="J31" i="7"/>
  <c r="K31" i="7" s="1"/>
  <c r="J23" i="7"/>
  <c r="K23" i="7" s="1"/>
  <c r="J15" i="7"/>
  <c r="K15" i="7" s="1"/>
  <c r="J7" i="7"/>
  <c r="K7" i="7" s="1"/>
  <c r="J254" i="7"/>
  <c r="K254" i="7" s="1"/>
  <c r="J246" i="7"/>
  <c r="K246" i="7" s="1"/>
  <c r="J238" i="7"/>
  <c r="K238" i="7" s="1"/>
  <c r="J230" i="7"/>
  <c r="K230" i="7" s="1"/>
  <c r="J222" i="7"/>
  <c r="K222" i="7" s="1"/>
  <c r="J214" i="7"/>
  <c r="K214" i="7" s="1"/>
  <c r="J206" i="7"/>
  <c r="K206" i="7" s="1"/>
  <c r="J198" i="7"/>
  <c r="K198" i="7" s="1"/>
  <c r="J190" i="7"/>
  <c r="K190" i="7" s="1"/>
  <c r="J182" i="7"/>
  <c r="K182" i="7" s="1"/>
  <c r="J174" i="7"/>
  <c r="K174" i="7" s="1"/>
  <c r="J166" i="7"/>
  <c r="K166" i="7" s="1"/>
  <c r="J158" i="7"/>
  <c r="K158" i="7" s="1"/>
  <c r="J150" i="7"/>
  <c r="K150" i="7" s="1"/>
  <c r="J142" i="7"/>
  <c r="K142" i="7" s="1"/>
  <c r="J134" i="7"/>
  <c r="K134" i="7" s="1"/>
  <c r="J126" i="7"/>
  <c r="K126" i="7" s="1"/>
  <c r="J118" i="7"/>
  <c r="K118" i="7" s="1"/>
  <c r="J110" i="7"/>
  <c r="K110" i="7" s="1"/>
  <c r="J102" i="7"/>
  <c r="K102" i="7" s="1"/>
  <c r="J94" i="7"/>
  <c r="K94" i="7" s="1"/>
  <c r="J86" i="7"/>
  <c r="K86" i="7" s="1"/>
  <c r="J78" i="7"/>
  <c r="K78" i="7" s="1"/>
  <c r="J70" i="7"/>
  <c r="K70" i="7" s="1"/>
  <c r="J62" i="7"/>
  <c r="K62" i="7" s="1"/>
  <c r="J54" i="7"/>
  <c r="K54" i="7" s="1"/>
  <c r="J46" i="7"/>
  <c r="K46" i="7" s="1"/>
  <c r="J38" i="7"/>
  <c r="K38" i="7" s="1"/>
  <c r="J30" i="7"/>
  <c r="K30" i="7" s="1"/>
  <c r="J22" i="7"/>
  <c r="K22" i="7" s="1"/>
  <c r="J14" i="7"/>
  <c r="K14" i="7" s="1"/>
  <c r="K5" i="7"/>
  <c r="J253" i="7"/>
  <c r="K253" i="7" s="1"/>
  <c r="J245" i="7"/>
  <c r="K245" i="7" s="1"/>
  <c r="J237" i="7"/>
  <c r="K237" i="7" s="1"/>
  <c r="J229" i="7"/>
  <c r="K229" i="7" s="1"/>
  <c r="J221" i="7"/>
  <c r="K221" i="7" s="1"/>
  <c r="J213" i="7"/>
  <c r="K213" i="7" s="1"/>
  <c r="J205" i="7"/>
  <c r="K205" i="7" s="1"/>
  <c r="J197" i="7"/>
  <c r="K197" i="7" s="1"/>
  <c r="J189" i="7"/>
  <c r="K189" i="7" s="1"/>
  <c r="J181" i="7"/>
  <c r="K181" i="7" s="1"/>
  <c r="J173" i="7"/>
  <c r="K173" i="7" s="1"/>
  <c r="J165" i="7"/>
  <c r="K165" i="7" s="1"/>
  <c r="J157" i="7"/>
  <c r="K157" i="7" s="1"/>
  <c r="J149" i="7"/>
  <c r="K149" i="7" s="1"/>
  <c r="J141" i="7"/>
  <c r="K141" i="7" s="1"/>
  <c r="J133" i="7"/>
  <c r="K133" i="7" s="1"/>
  <c r="J125" i="7"/>
  <c r="K125" i="7" s="1"/>
  <c r="J117" i="7"/>
  <c r="K117" i="7" s="1"/>
  <c r="J109" i="7"/>
  <c r="K109" i="7" s="1"/>
  <c r="J101" i="7"/>
  <c r="K101" i="7" s="1"/>
  <c r="J93" i="7"/>
  <c r="K93" i="7" s="1"/>
  <c r="J85" i="7"/>
  <c r="K85" i="7" s="1"/>
  <c r="J77" i="7"/>
  <c r="K77" i="7" s="1"/>
  <c r="J69" i="7"/>
  <c r="K69" i="7" s="1"/>
  <c r="J61" i="7"/>
  <c r="K61" i="7" s="1"/>
  <c r="J53" i="7"/>
  <c r="K53" i="7" s="1"/>
  <c r="J45" i="7"/>
  <c r="K45" i="7" s="1"/>
  <c r="J37" i="7"/>
  <c r="K37" i="7" s="1"/>
  <c r="J29" i="7"/>
  <c r="K29" i="7" s="1"/>
  <c r="J21" i="7"/>
  <c r="K21" i="7" s="1"/>
  <c r="J13" i="7"/>
  <c r="K13" i="7" s="1"/>
  <c r="J4" i="7"/>
  <c r="K4" i="7" s="1"/>
  <c r="J258" i="7"/>
  <c r="K258" i="7" s="1"/>
  <c r="J250" i="7"/>
  <c r="K250" i="7" s="1"/>
  <c r="J242" i="7"/>
  <c r="K242" i="7" s="1"/>
  <c r="J234" i="7"/>
  <c r="K234" i="7" s="1"/>
  <c r="J226" i="7"/>
  <c r="K226" i="7" s="1"/>
  <c r="J218" i="7"/>
  <c r="K218" i="7" s="1"/>
  <c r="J210" i="7"/>
  <c r="K210" i="7" s="1"/>
  <c r="J202" i="7"/>
  <c r="K202" i="7" s="1"/>
  <c r="J194" i="7"/>
  <c r="K194" i="7" s="1"/>
  <c r="J186" i="7"/>
  <c r="K186" i="7" s="1"/>
  <c r="J178" i="7"/>
  <c r="K178" i="7" s="1"/>
  <c r="J170" i="7"/>
  <c r="K170" i="7" s="1"/>
  <c r="J162" i="7"/>
  <c r="K162" i="7" s="1"/>
  <c r="J154" i="7"/>
  <c r="K154" i="7" s="1"/>
  <c r="J146" i="7"/>
  <c r="K146" i="7" s="1"/>
  <c r="J138" i="7"/>
  <c r="K138" i="7" s="1"/>
  <c r="J130" i="7"/>
  <c r="K130" i="7" s="1"/>
  <c r="J122" i="7"/>
  <c r="K122" i="7" s="1"/>
  <c r="J114" i="7"/>
  <c r="K114" i="7" s="1"/>
  <c r="J106" i="7"/>
  <c r="K106" i="7" s="1"/>
  <c r="J98" i="7"/>
  <c r="K98" i="7" s="1"/>
  <c r="J90" i="7"/>
  <c r="K90" i="7" s="1"/>
  <c r="J82" i="7"/>
  <c r="K82" i="7" s="1"/>
  <c r="J74" i="7"/>
  <c r="K74" i="7" s="1"/>
  <c r="J66" i="7"/>
  <c r="K66" i="7" s="1"/>
  <c r="J58" i="7"/>
  <c r="K58" i="7" s="1"/>
  <c r="J50" i="7"/>
  <c r="K50" i="7" s="1"/>
  <c r="J42" i="7"/>
  <c r="K42" i="7" s="1"/>
  <c r="J34" i="7"/>
  <c r="K34" i="7" s="1"/>
  <c r="J26" i="7"/>
  <c r="K26" i="7" s="1"/>
  <c r="J18" i="7"/>
  <c r="K18" i="7" s="1"/>
  <c r="J10" i="7"/>
  <c r="K10" i="7" s="1"/>
  <c r="J256" i="7"/>
  <c r="K256" i="7" s="1"/>
  <c r="J248" i="7"/>
  <c r="K248" i="7" s="1"/>
  <c r="J240" i="7"/>
  <c r="K240" i="7" s="1"/>
  <c r="J232" i="7"/>
  <c r="K232" i="7" s="1"/>
  <c r="J224" i="7"/>
  <c r="K224" i="7" s="1"/>
  <c r="J216" i="7"/>
  <c r="K216" i="7" s="1"/>
  <c r="J208" i="7"/>
  <c r="K208" i="7" s="1"/>
  <c r="J200" i="7"/>
  <c r="K200" i="7" s="1"/>
  <c r="J192" i="7"/>
  <c r="K192" i="7" s="1"/>
  <c r="J184" i="7"/>
  <c r="K184" i="7" s="1"/>
  <c r="J176" i="7"/>
  <c r="K176" i="7" s="1"/>
  <c r="J168" i="7"/>
  <c r="K168" i="7" s="1"/>
  <c r="J160" i="7"/>
  <c r="K160" i="7" s="1"/>
  <c r="J152" i="7"/>
  <c r="K152" i="7" s="1"/>
  <c r="J144" i="7"/>
  <c r="K144" i="7" s="1"/>
  <c r="J136" i="7"/>
  <c r="K136" i="7" s="1"/>
  <c r="J128" i="7"/>
  <c r="K128" i="7" s="1"/>
  <c r="J120" i="7"/>
  <c r="K120" i="7" s="1"/>
  <c r="J112" i="7"/>
  <c r="K112" i="7" s="1"/>
  <c r="J104" i="7"/>
  <c r="K104" i="7" s="1"/>
  <c r="J96" i="7"/>
  <c r="K96" i="7" s="1"/>
  <c r="J88" i="7"/>
  <c r="K88" i="7" s="1"/>
  <c r="J80" i="7"/>
  <c r="K80" i="7" s="1"/>
  <c r="J72" i="7"/>
  <c r="K72" i="7" s="1"/>
  <c r="J64" i="7"/>
  <c r="K64" i="7" s="1"/>
  <c r="J56" i="7"/>
  <c r="K56" i="7" s="1"/>
  <c r="J48" i="7"/>
  <c r="K48" i="7" s="1"/>
  <c r="J40" i="7"/>
  <c r="K40" i="7" s="1"/>
  <c r="J32" i="7"/>
  <c r="K32" i="7" s="1"/>
  <c r="J24" i="7"/>
  <c r="K24" i="7" s="1"/>
  <c r="J16" i="7"/>
  <c r="K16" i="7" s="1"/>
  <c r="H54" i="7"/>
  <c r="I54" i="7" s="1"/>
  <c r="H246" i="7"/>
  <c r="I246" i="7" s="1"/>
  <c r="H230" i="7"/>
  <c r="I230" i="7" s="1"/>
  <c r="H214" i="7"/>
  <c r="I214" i="7" s="1"/>
  <c r="H198" i="7"/>
  <c r="I198" i="7" s="1"/>
  <c r="H182" i="7"/>
  <c r="I182" i="7" s="1"/>
  <c r="H166" i="7"/>
  <c r="I166" i="7" s="1"/>
  <c r="H144" i="7"/>
  <c r="I144" i="7" s="1"/>
  <c r="H125" i="7"/>
  <c r="I125" i="7" s="1"/>
  <c r="H102" i="7"/>
  <c r="I102" i="7" s="1"/>
  <c r="H80" i="7"/>
  <c r="I80" i="7" s="1"/>
  <c r="H61" i="7"/>
  <c r="I61" i="7" s="1"/>
  <c r="H38" i="7"/>
  <c r="I38" i="7" s="1"/>
  <c r="H245" i="7"/>
  <c r="I245" i="7" s="1"/>
  <c r="H229" i="7"/>
  <c r="I229" i="7" s="1"/>
  <c r="H213" i="7"/>
  <c r="I213" i="7" s="1"/>
  <c r="H197" i="7"/>
  <c r="I197" i="7" s="1"/>
  <c r="H181" i="7"/>
  <c r="I181" i="7" s="1"/>
  <c r="H165" i="7"/>
  <c r="I165" i="7" s="1"/>
  <c r="H142" i="7"/>
  <c r="I142" i="7" s="1"/>
  <c r="H120" i="7"/>
  <c r="I120" i="7" s="1"/>
  <c r="H101" i="7"/>
  <c r="I101" i="7" s="1"/>
  <c r="H78" i="7"/>
  <c r="I78" i="7" s="1"/>
  <c r="H56" i="7"/>
  <c r="I56" i="7" s="1"/>
  <c r="H3" i="7"/>
  <c r="I3" i="7" s="1"/>
  <c r="H11" i="7"/>
  <c r="I11" i="7" s="1"/>
  <c r="H19" i="7"/>
  <c r="I19" i="7" s="1"/>
  <c r="H27" i="7"/>
  <c r="I27" i="7" s="1"/>
  <c r="H35" i="7"/>
  <c r="I35" i="7" s="1"/>
  <c r="H43" i="7"/>
  <c r="I43" i="7" s="1"/>
  <c r="H51" i="7"/>
  <c r="I51" i="7" s="1"/>
  <c r="H59" i="7"/>
  <c r="I59" i="7" s="1"/>
  <c r="H67" i="7"/>
  <c r="I67" i="7" s="1"/>
  <c r="H75" i="7"/>
  <c r="I75" i="7" s="1"/>
  <c r="H83" i="7"/>
  <c r="I83" i="7" s="1"/>
  <c r="H91" i="7"/>
  <c r="I91" i="7" s="1"/>
  <c r="H99" i="7"/>
  <c r="I99" i="7" s="1"/>
  <c r="H107" i="7"/>
  <c r="I107" i="7" s="1"/>
  <c r="H115" i="7"/>
  <c r="I115" i="7" s="1"/>
  <c r="H123" i="7"/>
  <c r="I123" i="7" s="1"/>
  <c r="H131" i="7"/>
  <c r="I131" i="7" s="1"/>
  <c r="H139" i="7"/>
  <c r="I139" i="7" s="1"/>
  <c r="H147" i="7"/>
  <c r="I147" i="7" s="1"/>
  <c r="H155" i="7"/>
  <c r="I155" i="7" s="1"/>
  <c r="H163" i="7"/>
  <c r="I163" i="7" s="1"/>
  <c r="H171" i="7"/>
  <c r="I171" i="7" s="1"/>
  <c r="H179" i="7"/>
  <c r="I179" i="7" s="1"/>
  <c r="H187" i="7"/>
  <c r="I187" i="7" s="1"/>
  <c r="H195" i="7"/>
  <c r="I195" i="7" s="1"/>
  <c r="H203" i="7"/>
  <c r="I203" i="7" s="1"/>
  <c r="H211" i="7"/>
  <c r="I211" i="7" s="1"/>
  <c r="H219" i="7"/>
  <c r="I219" i="7" s="1"/>
  <c r="H227" i="7"/>
  <c r="I227" i="7" s="1"/>
  <c r="H235" i="7"/>
  <c r="I235" i="7" s="1"/>
  <c r="H243" i="7"/>
  <c r="I243" i="7" s="1"/>
  <c r="H251" i="7"/>
  <c r="I251" i="7" s="1"/>
  <c r="H2" i="7"/>
  <c r="I2" i="7" s="1"/>
  <c r="H4" i="7"/>
  <c r="I4" i="7" s="1"/>
  <c r="H12" i="7"/>
  <c r="I12" i="7" s="1"/>
  <c r="H20" i="7"/>
  <c r="I20" i="7" s="1"/>
  <c r="H28" i="7"/>
  <c r="I28" i="7" s="1"/>
  <c r="H36" i="7"/>
  <c r="I36" i="7" s="1"/>
  <c r="H44" i="7"/>
  <c r="I44" i="7" s="1"/>
  <c r="H52" i="7"/>
  <c r="I52" i="7" s="1"/>
  <c r="H60" i="7"/>
  <c r="I60" i="7" s="1"/>
  <c r="H68" i="7"/>
  <c r="I68" i="7" s="1"/>
  <c r="H76" i="7"/>
  <c r="I76" i="7" s="1"/>
  <c r="H84" i="7"/>
  <c r="I84" i="7" s="1"/>
  <c r="H92" i="7"/>
  <c r="I92" i="7" s="1"/>
  <c r="H100" i="7"/>
  <c r="I100" i="7" s="1"/>
  <c r="H108" i="7"/>
  <c r="I108" i="7" s="1"/>
  <c r="H116" i="7"/>
  <c r="I116" i="7" s="1"/>
  <c r="H124" i="7"/>
  <c r="I124" i="7" s="1"/>
  <c r="H132" i="7"/>
  <c r="I132" i="7" s="1"/>
  <c r="H140" i="7"/>
  <c r="I140" i="7" s="1"/>
  <c r="H148" i="7"/>
  <c r="I148" i="7" s="1"/>
  <c r="H156" i="7"/>
  <c r="I156" i="7" s="1"/>
  <c r="H164" i="7"/>
  <c r="I164" i="7" s="1"/>
  <c r="H172" i="7"/>
  <c r="I172" i="7" s="1"/>
  <c r="H180" i="7"/>
  <c r="I180" i="7" s="1"/>
  <c r="H188" i="7"/>
  <c r="I188" i="7" s="1"/>
  <c r="H196" i="7"/>
  <c r="I196" i="7" s="1"/>
  <c r="H204" i="7"/>
  <c r="I204" i="7" s="1"/>
  <c r="H212" i="7"/>
  <c r="I212" i="7" s="1"/>
  <c r="H220" i="7"/>
  <c r="I220" i="7" s="1"/>
  <c r="H228" i="7"/>
  <c r="I228" i="7" s="1"/>
  <c r="H236" i="7"/>
  <c r="I236" i="7" s="1"/>
  <c r="H244" i="7"/>
  <c r="I244" i="7" s="1"/>
  <c r="H252" i="7"/>
  <c r="I252" i="7" s="1"/>
  <c r="H5" i="7"/>
  <c r="I5" i="7" s="1"/>
  <c r="H6" i="7"/>
  <c r="I6" i="7" s="1"/>
  <c r="H7" i="7"/>
  <c r="I7" i="7" s="1"/>
  <c r="H15" i="7"/>
  <c r="I15" i="7" s="1"/>
  <c r="H23" i="7"/>
  <c r="I23" i="7" s="1"/>
  <c r="H31" i="7"/>
  <c r="I31" i="7" s="1"/>
  <c r="H39" i="7"/>
  <c r="I39" i="7" s="1"/>
  <c r="H47" i="7"/>
  <c r="I47" i="7" s="1"/>
  <c r="H55" i="7"/>
  <c r="I55" i="7" s="1"/>
  <c r="H63" i="7"/>
  <c r="I63" i="7" s="1"/>
  <c r="H71" i="7"/>
  <c r="I71" i="7" s="1"/>
  <c r="H79" i="7"/>
  <c r="I79" i="7" s="1"/>
  <c r="H87" i="7"/>
  <c r="I87" i="7" s="1"/>
  <c r="H95" i="7"/>
  <c r="I95" i="7" s="1"/>
  <c r="H103" i="7"/>
  <c r="I103" i="7" s="1"/>
  <c r="H111" i="7"/>
  <c r="I111" i="7" s="1"/>
  <c r="H119" i="7"/>
  <c r="I119" i="7" s="1"/>
  <c r="H127" i="7"/>
  <c r="I127" i="7" s="1"/>
  <c r="H135" i="7"/>
  <c r="I135" i="7" s="1"/>
  <c r="H143" i="7"/>
  <c r="I143" i="7" s="1"/>
  <c r="H151" i="7"/>
  <c r="I151" i="7" s="1"/>
  <c r="H159" i="7"/>
  <c r="I159" i="7" s="1"/>
  <c r="H8" i="7"/>
  <c r="I8" i="7" s="1"/>
  <c r="H16" i="7"/>
  <c r="I16" i="7" s="1"/>
  <c r="H24" i="7"/>
  <c r="I24" i="7" s="1"/>
  <c r="H32" i="7"/>
  <c r="I32" i="7" s="1"/>
  <c r="H9" i="7"/>
  <c r="I9" i="7" s="1"/>
  <c r="H17" i="7"/>
  <c r="I17" i="7" s="1"/>
  <c r="H25" i="7"/>
  <c r="I25" i="7" s="1"/>
  <c r="H33" i="7"/>
  <c r="I33" i="7" s="1"/>
  <c r="H41" i="7"/>
  <c r="I41" i="7" s="1"/>
  <c r="H49" i="7"/>
  <c r="I49" i="7" s="1"/>
  <c r="H57" i="7"/>
  <c r="I57" i="7" s="1"/>
  <c r="H65" i="7"/>
  <c r="I65" i="7" s="1"/>
  <c r="H73" i="7"/>
  <c r="I73" i="7" s="1"/>
  <c r="H81" i="7"/>
  <c r="I81" i="7" s="1"/>
  <c r="H89" i="7"/>
  <c r="I89" i="7" s="1"/>
  <c r="H97" i="7"/>
  <c r="I97" i="7" s="1"/>
  <c r="H105" i="7"/>
  <c r="I105" i="7" s="1"/>
  <c r="H113" i="7"/>
  <c r="I113" i="7" s="1"/>
  <c r="H121" i="7"/>
  <c r="I121" i="7" s="1"/>
  <c r="H129" i="7"/>
  <c r="I129" i="7" s="1"/>
  <c r="H137" i="7"/>
  <c r="I137" i="7" s="1"/>
  <c r="H145" i="7"/>
  <c r="I145" i="7" s="1"/>
  <c r="H153" i="7"/>
  <c r="I153" i="7" s="1"/>
  <c r="H161" i="7"/>
  <c r="I161" i="7" s="1"/>
  <c r="H169" i="7"/>
  <c r="I169" i="7" s="1"/>
  <c r="H177" i="7"/>
  <c r="I177" i="7" s="1"/>
  <c r="H185" i="7"/>
  <c r="I185" i="7" s="1"/>
  <c r="H193" i="7"/>
  <c r="I193" i="7" s="1"/>
  <c r="H201" i="7"/>
  <c r="I201" i="7" s="1"/>
  <c r="H209" i="7"/>
  <c r="I209" i="7" s="1"/>
  <c r="H217" i="7"/>
  <c r="I217" i="7" s="1"/>
  <c r="H225" i="7"/>
  <c r="I225" i="7" s="1"/>
  <c r="H233" i="7"/>
  <c r="I233" i="7" s="1"/>
  <c r="H241" i="7"/>
  <c r="I241" i="7" s="1"/>
  <c r="H249" i="7"/>
  <c r="I249" i="7" s="1"/>
  <c r="H257" i="7"/>
  <c r="I257" i="7" s="1"/>
  <c r="H10" i="7"/>
  <c r="I10" i="7" s="1"/>
  <c r="H26" i="7"/>
  <c r="I26" i="7" s="1"/>
  <c r="H34" i="7"/>
  <c r="I34" i="7" s="1"/>
  <c r="H42" i="7"/>
  <c r="I42" i="7" s="1"/>
  <c r="H50" i="7"/>
  <c r="I50" i="7" s="1"/>
  <c r="H58" i="7"/>
  <c r="I58" i="7" s="1"/>
  <c r="H66" i="7"/>
  <c r="I66" i="7" s="1"/>
  <c r="H74" i="7"/>
  <c r="I74" i="7" s="1"/>
  <c r="H82" i="7"/>
  <c r="I82" i="7" s="1"/>
  <c r="H90" i="7"/>
  <c r="I90" i="7" s="1"/>
  <c r="H98" i="7"/>
  <c r="I98" i="7" s="1"/>
  <c r="H106" i="7"/>
  <c r="I106" i="7" s="1"/>
  <c r="H114" i="7"/>
  <c r="I114" i="7" s="1"/>
  <c r="H122" i="7"/>
  <c r="I122" i="7" s="1"/>
  <c r="H130" i="7"/>
  <c r="I130" i="7" s="1"/>
  <c r="H138" i="7"/>
  <c r="I138" i="7" s="1"/>
  <c r="H146" i="7"/>
  <c r="I146" i="7" s="1"/>
  <c r="H154" i="7"/>
  <c r="I154" i="7" s="1"/>
  <c r="H162" i="7"/>
  <c r="I162" i="7" s="1"/>
  <c r="H170" i="7"/>
  <c r="I170" i="7" s="1"/>
  <c r="H178" i="7"/>
  <c r="I178" i="7" s="1"/>
  <c r="H186" i="7"/>
  <c r="I186" i="7" s="1"/>
  <c r="H194" i="7"/>
  <c r="I194" i="7" s="1"/>
  <c r="H202" i="7"/>
  <c r="I202" i="7" s="1"/>
  <c r="H210" i="7"/>
  <c r="I210" i="7" s="1"/>
  <c r="H218" i="7"/>
  <c r="I218" i="7" s="1"/>
  <c r="H226" i="7"/>
  <c r="I226" i="7" s="1"/>
  <c r="H234" i="7"/>
  <c r="I234" i="7" s="1"/>
  <c r="H242" i="7"/>
  <c r="I242" i="7" s="1"/>
  <c r="H250" i="7"/>
  <c r="I250" i="7" s="1"/>
  <c r="H258" i="7"/>
  <c r="I258" i="7" s="1"/>
  <c r="H18" i="7"/>
  <c r="I18" i="7" s="1"/>
  <c r="H256" i="7"/>
  <c r="I256" i="7" s="1"/>
  <c r="H240" i="7"/>
  <c r="I240" i="7" s="1"/>
  <c r="H224" i="7"/>
  <c r="I224" i="7" s="1"/>
  <c r="H208" i="7"/>
  <c r="I208" i="7" s="1"/>
  <c r="H192" i="7"/>
  <c r="I192" i="7" s="1"/>
  <c r="H176" i="7"/>
  <c r="I176" i="7" s="1"/>
  <c r="H160" i="7"/>
  <c r="I160" i="7" s="1"/>
  <c r="H141" i="7"/>
  <c r="I141" i="7" s="1"/>
  <c r="H118" i="7"/>
  <c r="I118" i="7" s="1"/>
  <c r="H96" i="7"/>
  <c r="I96" i="7" s="1"/>
  <c r="H255" i="7"/>
  <c r="I255" i="7" s="1"/>
  <c r="H239" i="7"/>
  <c r="I239" i="7" s="1"/>
  <c r="H223" i="7"/>
  <c r="I223" i="7" s="1"/>
  <c r="H207" i="7"/>
  <c r="I207" i="7" s="1"/>
  <c r="H191" i="7"/>
  <c r="I191" i="7" s="1"/>
  <c r="H175" i="7"/>
  <c r="I175" i="7" s="1"/>
  <c r="H158" i="7"/>
  <c r="I158" i="7" s="1"/>
  <c r="H136" i="7"/>
  <c r="I136" i="7" s="1"/>
  <c r="H117" i="7"/>
  <c r="I117" i="7" s="1"/>
  <c r="H94" i="7"/>
  <c r="I94" i="7" s="1"/>
  <c r="H72" i="7"/>
  <c r="I72" i="7" s="1"/>
  <c r="H53" i="7"/>
  <c r="I53" i="7" s="1"/>
  <c r="H29" i="7"/>
  <c r="I29" i="7" s="1"/>
  <c r="H254" i="7"/>
  <c r="I254" i="7" s="1"/>
  <c r="H238" i="7"/>
  <c r="I238" i="7" s="1"/>
  <c r="H222" i="7"/>
  <c r="I222" i="7" s="1"/>
  <c r="H206" i="7"/>
  <c r="I206" i="7" s="1"/>
  <c r="H190" i="7"/>
  <c r="I190" i="7" s="1"/>
  <c r="H174" i="7"/>
  <c r="I174" i="7" s="1"/>
  <c r="H157" i="7"/>
  <c r="I157" i="7" s="1"/>
  <c r="H134" i="7"/>
  <c r="I134" i="7" s="1"/>
  <c r="H112" i="7"/>
  <c r="I112" i="7" s="1"/>
  <c r="H93" i="7"/>
  <c r="I93" i="7" s="1"/>
  <c r="H70" i="7"/>
  <c r="I70" i="7" s="1"/>
  <c r="H48" i="7"/>
  <c r="I48" i="7" s="1"/>
  <c r="H22" i="7"/>
  <c r="I22" i="7" s="1"/>
  <c r="H253" i="7"/>
  <c r="I253" i="7" s="1"/>
  <c r="H237" i="7"/>
  <c r="I237" i="7" s="1"/>
  <c r="H221" i="7"/>
  <c r="I221" i="7" s="1"/>
  <c r="H205" i="7"/>
  <c r="I205" i="7" s="1"/>
  <c r="H189" i="7"/>
  <c r="I189" i="7" s="1"/>
  <c r="H173" i="7"/>
  <c r="I173" i="7" s="1"/>
  <c r="H152" i="7"/>
  <c r="I152" i="7" s="1"/>
  <c r="H133" i="7"/>
  <c r="I133" i="7" s="1"/>
  <c r="H110" i="7"/>
  <c r="I110" i="7" s="1"/>
  <c r="H88" i="7"/>
  <c r="I88" i="7" s="1"/>
  <c r="H69" i="7"/>
  <c r="I69" i="7" s="1"/>
  <c r="H77" i="7"/>
  <c r="I77" i="7" s="1"/>
  <c r="H21" i="7"/>
  <c r="I21" i="7" s="1"/>
  <c r="H248" i="7"/>
  <c r="I248" i="7" s="1"/>
  <c r="H232" i="7"/>
  <c r="I232" i="7" s="1"/>
  <c r="H216" i="7"/>
  <c r="I216" i="7" s="1"/>
  <c r="H200" i="7"/>
  <c r="I200" i="7" s="1"/>
  <c r="H184" i="7"/>
  <c r="I184" i="7" s="1"/>
  <c r="H168" i="7"/>
  <c r="I168" i="7" s="1"/>
  <c r="H150" i="7"/>
  <c r="I150" i="7" s="1"/>
  <c r="H128" i="7"/>
  <c r="I128" i="7" s="1"/>
  <c r="H109" i="7"/>
  <c r="I109" i="7" s="1"/>
  <c r="H86" i="7"/>
  <c r="I86" i="7" s="1"/>
  <c r="H64" i="7"/>
  <c r="I64" i="7" s="1"/>
  <c r="H45" i="7"/>
  <c r="I45" i="7" s="1"/>
  <c r="H14" i="7"/>
  <c r="I14" i="7" s="1"/>
  <c r="H30" i="7"/>
  <c r="I30" i="7" s="1"/>
  <c r="H46" i="7"/>
  <c r="I46" i="7" s="1"/>
  <c r="H247" i="7"/>
  <c r="I247" i="7" s="1"/>
  <c r="H231" i="7"/>
  <c r="I231" i="7" s="1"/>
  <c r="H215" i="7"/>
  <c r="I215" i="7" s="1"/>
  <c r="H199" i="7"/>
  <c r="I199" i="7" s="1"/>
  <c r="H183" i="7"/>
  <c r="I183" i="7" s="1"/>
  <c r="H167" i="7"/>
  <c r="I167" i="7" s="1"/>
  <c r="H149" i="7"/>
  <c r="I149" i="7" s="1"/>
  <c r="H126" i="7"/>
  <c r="I126" i="7" s="1"/>
  <c r="H104" i="7"/>
  <c r="I104" i="7" s="1"/>
  <c r="H85" i="7"/>
  <c r="I85" i="7" s="1"/>
  <c r="H62" i="7"/>
  <c r="I62" i="7" s="1"/>
  <c r="H40" i="7"/>
  <c r="I40" i="7" s="1"/>
  <c r="H13" i="7"/>
  <c r="I13" i="7" s="1"/>
  <c r="BD4" i="5"/>
  <c r="AZ5" i="5"/>
  <c r="BM2" i="5"/>
  <c r="BI2" i="5"/>
  <c r="BL3" i="5"/>
  <c r="BH3" i="5"/>
  <c r="BA4" i="5"/>
  <c r="BC3" i="5"/>
  <c r="BG2" i="5"/>
  <c r="BK2" i="5" s="1"/>
  <c r="BB4" i="5"/>
  <c r="BL2" i="5"/>
  <c r="BH2" i="5"/>
  <c r="AM3" i="5"/>
  <c r="AQ3" i="5" s="1"/>
  <c r="AI3" i="5"/>
  <c r="AG2" i="5"/>
  <c r="AK2" i="5"/>
  <c r="T3" i="5"/>
  <c r="X3" i="5" s="1"/>
  <c r="AB2" i="5"/>
  <c r="AN2" i="5" s="1"/>
  <c r="AR2" i="5" s="1"/>
  <c r="AA2" i="5"/>
  <c r="AM2" i="5" s="1"/>
  <c r="AQ2" i="5" s="1"/>
  <c r="Y2" i="5"/>
  <c r="V2" i="5"/>
  <c r="Z2" i="5"/>
  <c r="AH2" i="5"/>
  <c r="W2" i="5"/>
  <c r="R3" i="5"/>
  <c r="V3" i="5" s="1"/>
  <c r="X2" i="5"/>
  <c r="S4" i="5"/>
  <c r="AA4" i="5" s="1"/>
  <c r="AM4" i="5" s="1"/>
  <c r="AQ4" i="5" s="1"/>
  <c r="W3" i="5"/>
  <c r="U3" i="5"/>
  <c r="AC3" i="5" s="1"/>
  <c r="AO3" i="5" s="1"/>
  <c r="AS3" i="5" s="1"/>
  <c r="CH6" i="7" l="1"/>
  <c r="CJ12" i="7"/>
  <c r="CH13" i="7"/>
  <c r="CI13" i="7" s="1"/>
  <c r="CL12" i="7"/>
  <c r="BY11" i="7"/>
  <c r="BZ11" i="7" s="1"/>
  <c r="CA11" i="7"/>
  <c r="CB11" i="7" s="1"/>
  <c r="BW12" i="7"/>
  <c r="BX12" i="7" s="1"/>
  <c r="O21" i="7"/>
  <c r="O22" i="7"/>
  <c r="O7" i="7"/>
  <c r="O6" i="7"/>
  <c r="BA5" i="5"/>
  <c r="BE4" i="5"/>
  <c r="BI4" i="5" s="1"/>
  <c r="BB5" i="5"/>
  <c r="BF4" i="5"/>
  <c r="BJ4" i="5" s="1"/>
  <c r="BD5" i="5"/>
  <c r="AZ6" i="5"/>
  <c r="BG3" i="5"/>
  <c r="BK3" i="5" s="1"/>
  <c r="BC4" i="5"/>
  <c r="BL4" i="5"/>
  <c r="BH4" i="5"/>
  <c r="T4" i="5"/>
  <c r="AB4" i="5" s="1"/>
  <c r="AN4" i="5" s="1"/>
  <c r="AR4" i="5" s="1"/>
  <c r="AB3" i="5"/>
  <c r="AN3" i="5" s="1"/>
  <c r="AR3" i="5" s="1"/>
  <c r="AG3" i="5"/>
  <c r="AK3" i="5"/>
  <c r="AE4" i="5"/>
  <c r="AI4" i="5"/>
  <c r="AE2" i="5"/>
  <c r="AI2" i="5"/>
  <c r="AF2" i="5"/>
  <c r="AJ2" i="5"/>
  <c r="AF3" i="5"/>
  <c r="AD2" i="5"/>
  <c r="AL2" i="5"/>
  <c r="R4" i="5"/>
  <c r="Z3" i="5"/>
  <c r="Y3" i="5"/>
  <c r="U4" i="5"/>
  <c r="AC4" i="5" s="1"/>
  <c r="AO4" i="5" s="1"/>
  <c r="AS4" i="5" s="1"/>
  <c r="S5" i="5"/>
  <c r="AA5" i="5" s="1"/>
  <c r="AM5" i="5" s="1"/>
  <c r="AQ5" i="5" s="1"/>
  <c r="W4" i="5"/>
  <c r="CJ13" i="7" l="1"/>
  <c r="CK13" i="7" s="1"/>
  <c r="CH14" i="7"/>
  <c r="CI14" i="7" s="1"/>
  <c r="CL13" i="7"/>
  <c r="CK12" i="7"/>
  <c r="CM12" i="7" s="1"/>
  <c r="BW13" i="7"/>
  <c r="CA12" i="7"/>
  <c r="BY12" i="7"/>
  <c r="BZ12" i="7" s="1"/>
  <c r="BG4" i="5"/>
  <c r="BK4" i="5" s="1"/>
  <c r="BC5" i="5"/>
  <c r="AZ7" i="5"/>
  <c r="BD6" i="5"/>
  <c r="BL5" i="5"/>
  <c r="BH5" i="5"/>
  <c r="BB6" i="5"/>
  <c r="BF5" i="5"/>
  <c r="BJ5" i="5" s="1"/>
  <c r="BA6" i="5"/>
  <c r="BE5" i="5"/>
  <c r="BI5" i="5" s="1"/>
  <c r="X4" i="5"/>
  <c r="AJ4" i="5"/>
  <c r="T5" i="5"/>
  <c r="AB5" i="5" s="1"/>
  <c r="AN5" i="5" s="1"/>
  <c r="AR5" i="5" s="1"/>
  <c r="AF4" i="5"/>
  <c r="AJ3" i="5"/>
  <c r="AG4" i="5"/>
  <c r="AK4" i="5"/>
  <c r="AL3" i="5"/>
  <c r="AP3" i="5" s="1"/>
  <c r="AE5" i="5"/>
  <c r="AI5" i="5"/>
  <c r="AP2" i="5"/>
  <c r="AD3" i="5"/>
  <c r="AH3" i="5"/>
  <c r="V4" i="5"/>
  <c r="Z4" i="5"/>
  <c r="AL4" i="5" s="1"/>
  <c r="AP4" i="5" s="1"/>
  <c r="R5" i="5"/>
  <c r="Y4" i="5"/>
  <c r="U5" i="5"/>
  <c r="AC5" i="5" s="1"/>
  <c r="AO5" i="5" s="1"/>
  <c r="AS5" i="5" s="1"/>
  <c r="S6" i="5"/>
  <c r="AA6" i="5" s="1"/>
  <c r="AM6" i="5" s="1"/>
  <c r="AQ6" i="5" s="1"/>
  <c r="W5" i="5"/>
  <c r="CH15" i="7" l="1"/>
  <c r="CI15" i="7" s="1"/>
  <c r="CL14" i="7"/>
  <c r="CJ14" i="7"/>
  <c r="CM13" i="7"/>
  <c r="CB12" i="7"/>
  <c r="BX13" i="7"/>
  <c r="BB7" i="5"/>
  <c r="BF6" i="5"/>
  <c r="BJ6" i="5" s="1"/>
  <c r="BC6" i="5"/>
  <c r="BG5" i="5"/>
  <c r="BK5" i="5" s="1"/>
  <c r="BL6" i="5"/>
  <c r="BH6" i="5"/>
  <c r="AZ8" i="5"/>
  <c r="BD7" i="5"/>
  <c r="BA7" i="5"/>
  <c r="BE6" i="5"/>
  <c r="BI6" i="5" s="1"/>
  <c r="AJ5" i="5"/>
  <c r="AF5" i="5"/>
  <c r="X5" i="5"/>
  <c r="T6" i="5"/>
  <c r="X6" i="5"/>
  <c r="AG5" i="5"/>
  <c r="AK5" i="5"/>
  <c r="AE6" i="5"/>
  <c r="AI6" i="5"/>
  <c r="AD4" i="5"/>
  <c r="AH4" i="5"/>
  <c r="Z5" i="5"/>
  <c r="AL5" i="5" s="1"/>
  <c r="AP5" i="5" s="1"/>
  <c r="R6" i="5"/>
  <c r="V5" i="5"/>
  <c r="U6" i="5"/>
  <c r="AC6" i="5" s="1"/>
  <c r="AO6" i="5" s="1"/>
  <c r="AS6" i="5" s="1"/>
  <c r="Y5" i="5"/>
  <c r="S7" i="5"/>
  <c r="AA7" i="5" s="1"/>
  <c r="AM7" i="5" s="1"/>
  <c r="AQ7" i="5" s="1"/>
  <c r="W6" i="5"/>
  <c r="CK14" i="7" l="1"/>
  <c r="CM14" i="7" s="1"/>
  <c r="CL15" i="7"/>
  <c r="CJ15" i="7"/>
  <c r="CK15" i="7" s="1"/>
  <c r="CH16" i="7"/>
  <c r="CI16" i="7" s="1"/>
  <c r="CA13" i="7"/>
  <c r="BW14" i="7"/>
  <c r="BY13" i="7"/>
  <c r="BZ13" i="7" s="1"/>
  <c r="BL7" i="5"/>
  <c r="BH7" i="5"/>
  <c r="BD8" i="5"/>
  <c r="AZ9" i="5"/>
  <c r="BC7" i="5"/>
  <c r="BG6" i="5"/>
  <c r="BK6" i="5" s="1"/>
  <c r="BA8" i="5"/>
  <c r="BE7" i="5"/>
  <c r="BI7" i="5" s="1"/>
  <c r="BB8" i="5"/>
  <c r="BF7" i="5"/>
  <c r="BJ7" i="5" s="1"/>
  <c r="T7" i="5"/>
  <c r="AB6" i="5"/>
  <c r="AG6" i="5"/>
  <c r="AK6" i="5"/>
  <c r="AE7" i="5"/>
  <c r="AI7" i="5"/>
  <c r="AD5" i="5"/>
  <c r="AH5" i="5"/>
  <c r="Z6" i="5"/>
  <c r="AL6" i="5" s="1"/>
  <c r="AP6" i="5" s="1"/>
  <c r="V6" i="5"/>
  <c r="R7" i="5"/>
  <c r="U7" i="5"/>
  <c r="AC7" i="5" s="1"/>
  <c r="AO7" i="5" s="1"/>
  <c r="AS7" i="5" s="1"/>
  <c r="Y6" i="5"/>
  <c r="S8" i="5"/>
  <c r="AA8" i="5" s="1"/>
  <c r="AM8" i="5" s="1"/>
  <c r="AQ8" i="5" s="1"/>
  <c r="W7" i="5"/>
  <c r="CJ16" i="7" l="1"/>
  <c r="CK16" i="7" s="1"/>
  <c r="CH17" i="7"/>
  <c r="CI17" i="7" s="1"/>
  <c r="CL16" i="7"/>
  <c r="CM15" i="7"/>
  <c r="CB13" i="7"/>
  <c r="BX14" i="7"/>
  <c r="BA9" i="5"/>
  <c r="BE8" i="5"/>
  <c r="BI8" i="5" s="1"/>
  <c r="BC8" i="5"/>
  <c r="BG7" i="5"/>
  <c r="BK7" i="5" s="1"/>
  <c r="AZ10" i="5"/>
  <c r="BD9" i="5"/>
  <c r="BH8" i="5"/>
  <c r="BL8" i="5"/>
  <c r="BB9" i="5"/>
  <c r="BF8" i="5"/>
  <c r="BJ8" i="5" s="1"/>
  <c r="AN6" i="5"/>
  <c r="AR6" i="5" s="1"/>
  <c r="AF6" i="5"/>
  <c r="AJ6" i="5"/>
  <c r="T8" i="5"/>
  <c r="AB7" i="5"/>
  <c r="X7" i="5"/>
  <c r="AG7" i="5"/>
  <c r="AK7" i="5"/>
  <c r="AE8" i="5"/>
  <c r="AI8" i="5"/>
  <c r="AD6" i="5"/>
  <c r="AH6" i="5"/>
  <c r="Z7" i="5"/>
  <c r="AL7" i="5" s="1"/>
  <c r="AP7" i="5" s="1"/>
  <c r="R8" i="5"/>
  <c r="V7" i="5"/>
  <c r="U8" i="5"/>
  <c r="AC8" i="5" s="1"/>
  <c r="AO8" i="5" s="1"/>
  <c r="AS8" i="5" s="1"/>
  <c r="Y7" i="5"/>
  <c r="S9" i="5"/>
  <c r="AA9" i="5" s="1"/>
  <c r="AM9" i="5" s="1"/>
  <c r="AQ9" i="5" s="1"/>
  <c r="W8" i="5"/>
  <c r="CL17" i="7" l="1"/>
  <c r="CJ17" i="7"/>
  <c r="CK17" i="7" s="1"/>
  <c r="CH18" i="7"/>
  <c r="CI18" i="7" s="1"/>
  <c r="CM16" i="7"/>
  <c r="CA14" i="7"/>
  <c r="BW15" i="7"/>
  <c r="BY14" i="7"/>
  <c r="BZ14" i="7" s="1"/>
  <c r="BH9" i="5"/>
  <c r="BL9" i="5"/>
  <c r="AZ11" i="5"/>
  <c r="BD10" i="5"/>
  <c r="BC9" i="5"/>
  <c r="BG8" i="5"/>
  <c r="BK8" i="5" s="1"/>
  <c r="BB10" i="5"/>
  <c r="BF9" i="5"/>
  <c r="BJ9" i="5" s="1"/>
  <c r="BA10" i="5"/>
  <c r="BE9" i="5"/>
  <c r="BI9" i="5" s="1"/>
  <c r="AN7" i="5"/>
  <c r="AR7" i="5" s="1"/>
  <c r="AF7" i="5"/>
  <c r="AJ7" i="5"/>
  <c r="AB8" i="5"/>
  <c r="X8" i="5"/>
  <c r="T9" i="5"/>
  <c r="AG8" i="5"/>
  <c r="AK8" i="5"/>
  <c r="AE9" i="5"/>
  <c r="AI9" i="5"/>
  <c r="AD7" i="5"/>
  <c r="AH7" i="5"/>
  <c r="Z8" i="5"/>
  <c r="AL8" i="5" s="1"/>
  <c r="AP8" i="5" s="1"/>
  <c r="V8" i="5"/>
  <c r="R9" i="5"/>
  <c r="U9" i="5"/>
  <c r="AC9" i="5" s="1"/>
  <c r="AO9" i="5" s="1"/>
  <c r="AS9" i="5" s="1"/>
  <c r="Y8" i="5"/>
  <c r="S10" i="5"/>
  <c r="AA10" i="5" s="1"/>
  <c r="AM10" i="5" s="1"/>
  <c r="AQ10" i="5" s="1"/>
  <c r="W9" i="5"/>
  <c r="CM17" i="7" l="1"/>
  <c r="CH19" i="7"/>
  <c r="CI19" i="7" s="1"/>
  <c r="CJ18" i="7"/>
  <c r="CK18" i="7" s="1"/>
  <c r="CL18" i="7"/>
  <c r="CB14" i="7"/>
  <c r="BX15" i="7"/>
  <c r="BB11" i="5"/>
  <c r="BF10" i="5"/>
  <c r="BJ10" i="5" s="1"/>
  <c r="BC10" i="5"/>
  <c r="BG9" i="5"/>
  <c r="BK9" i="5" s="1"/>
  <c r="BL10" i="5"/>
  <c r="BH10" i="5"/>
  <c r="AZ12" i="5"/>
  <c r="BD11" i="5"/>
  <c r="BA11" i="5"/>
  <c r="BE10" i="5"/>
  <c r="BI10" i="5" s="1"/>
  <c r="AB9" i="5"/>
  <c r="T10" i="5"/>
  <c r="X9" i="5"/>
  <c r="AN8" i="5"/>
  <c r="AR8" i="5" s="1"/>
  <c r="AF8" i="5"/>
  <c r="AJ8" i="5"/>
  <c r="AG9" i="5"/>
  <c r="AK9" i="5"/>
  <c r="AE10" i="5"/>
  <c r="AI10" i="5"/>
  <c r="AD8" i="5"/>
  <c r="AH8" i="5"/>
  <c r="Z9" i="5"/>
  <c r="AL9" i="5" s="1"/>
  <c r="AP9" i="5" s="1"/>
  <c r="R10" i="5"/>
  <c r="V9" i="5"/>
  <c r="U10" i="5"/>
  <c r="AC10" i="5" s="1"/>
  <c r="AO10" i="5" s="1"/>
  <c r="AS10" i="5" s="1"/>
  <c r="Y9" i="5"/>
  <c r="S11" i="5"/>
  <c r="AA11" i="5" s="1"/>
  <c r="AM11" i="5" s="1"/>
  <c r="AQ11" i="5" s="1"/>
  <c r="W10" i="5"/>
  <c r="CM18" i="7" l="1"/>
  <c r="CH20" i="7"/>
  <c r="CL19" i="7"/>
  <c r="CJ19" i="7"/>
  <c r="CK19" i="7" s="1"/>
  <c r="CA15" i="7"/>
  <c r="BW16" i="7"/>
  <c r="BY15" i="7"/>
  <c r="BZ15" i="7" s="1"/>
  <c r="BL11" i="5"/>
  <c r="BH11" i="5"/>
  <c r="AZ13" i="5"/>
  <c r="BD12" i="5"/>
  <c r="BC11" i="5"/>
  <c r="BG10" i="5"/>
  <c r="BK10" i="5" s="1"/>
  <c r="BA12" i="5"/>
  <c r="BE11" i="5"/>
  <c r="BI11" i="5" s="1"/>
  <c r="BB12" i="5"/>
  <c r="BF11" i="5"/>
  <c r="BJ11" i="5" s="1"/>
  <c r="AB10" i="5"/>
  <c r="T11" i="5"/>
  <c r="X10" i="5"/>
  <c r="AN9" i="5"/>
  <c r="AR9" i="5" s="1"/>
  <c r="AF9" i="5"/>
  <c r="AJ9" i="5"/>
  <c r="AG10" i="5"/>
  <c r="AK10" i="5"/>
  <c r="AE11" i="5"/>
  <c r="AI11" i="5"/>
  <c r="AD9" i="5"/>
  <c r="AH9" i="5"/>
  <c r="Z10" i="5"/>
  <c r="AL10" i="5" s="1"/>
  <c r="AP10" i="5" s="1"/>
  <c r="R11" i="5"/>
  <c r="V10" i="5"/>
  <c r="U11" i="5"/>
  <c r="AC11" i="5" s="1"/>
  <c r="AO11" i="5" s="1"/>
  <c r="AS11" i="5" s="1"/>
  <c r="Y10" i="5"/>
  <c r="S12" i="5"/>
  <c r="AA12" i="5" s="1"/>
  <c r="AM12" i="5" s="1"/>
  <c r="AQ12" i="5" s="1"/>
  <c r="W11" i="5"/>
  <c r="CM19" i="7" l="1"/>
  <c r="CL20" i="7"/>
  <c r="CL22" i="7" s="1"/>
  <c r="CJ20" i="7"/>
  <c r="CB15" i="7"/>
  <c r="BX16" i="7"/>
  <c r="BA13" i="5"/>
  <c r="BE12" i="5"/>
  <c r="BI12" i="5" s="1"/>
  <c r="BC12" i="5"/>
  <c r="BG11" i="5"/>
  <c r="BK11" i="5" s="1"/>
  <c r="BL12" i="5"/>
  <c r="BH12" i="5"/>
  <c r="AZ14" i="5"/>
  <c r="BD13" i="5"/>
  <c r="BB13" i="5"/>
  <c r="BF12" i="5"/>
  <c r="BJ12" i="5" s="1"/>
  <c r="AB11" i="5"/>
  <c r="X11" i="5"/>
  <c r="T12" i="5"/>
  <c r="AN10" i="5"/>
  <c r="AR10" i="5" s="1"/>
  <c r="AF10" i="5"/>
  <c r="AJ10" i="5"/>
  <c r="AG11" i="5"/>
  <c r="AK11" i="5"/>
  <c r="AE12" i="5"/>
  <c r="AI12" i="5"/>
  <c r="AD10" i="5"/>
  <c r="AH10" i="5"/>
  <c r="Z11" i="5"/>
  <c r="AL11" i="5" s="1"/>
  <c r="AP11" i="5" s="1"/>
  <c r="R12" i="5"/>
  <c r="V11" i="5"/>
  <c r="U12" i="5"/>
  <c r="AC12" i="5" s="1"/>
  <c r="AO12" i="5" s="1"/>
  <c r="AS12" i="5" s="1"/>
  <c r="Y11" i="5"/>
  <c r="S13" i="5"/>
  <c r="AA13" i="5" s="1"/>
  <c r="AM13" i="5" s="1"/>
  <c r="AQ13" i="5" s="1"/>
  <c r="W12" i="5"/>
  <c r="CK20" i="7" l="1"/>
  <c r="CJ22" i="7"/>
  <c r="CK22" i="7"/>
  <c r="CM20" i="7"/>
  <c r="CM22" i="7" s="1"/>
  <c r="CN25" i="7" s="1"/>
  <c r="CA16" i="7"/>
  <c r="BW17" i="7"/>
  <c r="BY16" i="7"/>
  <c r="AZ15" i="5"/>
  <c r="BD14" i="5"/>
  <c r="BC13" i="5"/>
  <c r="BG12" i="5"/>
  <c r="BK12" i="5" s="1"/>
  <c r="BB14" i="5"/>
  <c r="BF13" i="5"/>
  <c r="BJ13" i="5" s="1"/>
  <c r="BA14" i="5"/>
  <c r="BE13" i="5"/>
  <c r="BI13" i="5" s="1"/>
  <c r="BL13" i="5"/>
  <c r="BH13" i="5"/>
  <c r="AB12" i="5"/>
  <c r="X12" i="5"/>
  <c r="T13" i="5"/>
  <c r="AN11" i="5"/>
  <c r="AR11" i="5" s="1"/>
  <c r="AF11" i="5"/>
  <c r="AJ11" i="5"/>
  <c r="AG12" i="5"/>
  <c r="AK12" i="5"/>
  <c r="AE13" i="5"/>
  <c r="AI13" i="5"/>
  <c r="AD11" i="5"/>
  <c r="AH11" i="5"/>
  <c r="Z12" i="5"/>
  <c r="AL12" i="5" s="1"/>
  <c r="AP12" i="5" s="1"/>
  <c r="R13" i="5"/>
  <c r="V12" i="5"/>
  <c r="U13" i="5"/>
  <c r="AC13" i="5" s="1"/>
  <c r="AO13" i="5" s="1"/>
  <c r="AS13" i="5" s="1"/>
  <c r="Y12" i="5"/>
  <c r="S14" i="5"/>
  <c r="AA14" i="5" s="1"/>
  <c r="AM14" i="5" s="1"/>
  <c r="AQ14" i="5" s="1"/>
  <c r="W13" i="5"/>
  <c r="BZ16" i="7" l="1"/>
  <c r="CB16" i="7" s="1"/>
  <c r="BX17" i="7"/>
  <c r="BB15" i="5"/>
  <c r="BF14" i="5"/>
  <c r="BJ14" i="5" s="1"/>
  <c r="BH14" i="5"/>
  <c r="BL14" i="5"/>
  <c r="BA15" i="5"/>
  <c r="BE14" i="5"/>
  <c r="BI14" i="5" s="1"/>
  <c r="BC14" i="5"/>
  <c r="BG13" i="5"/>
  <c r="BK13" i="5" s="1"/>
  <c r="AZ16" i="5"/>
  <c r="BD15" i="5"/>
  <c r="AB13" i="5"/>
  <c r="T14" i="5"/>
  <c r="X13" i="5"/>
  <c r="AN12" i="5"/>
  <c r="AR12" i="5" s="1"/>
  <c r="AF12" i="5"/>
  <c r="AJ12" i="5"/>
  <c r="AG13" i="5"/>
  <c r="AK13" i="5"/>
  <c r="AE14" i="5"/>
  <c r="AI14" i="5"/>
  <c r="AD12" i="5"/>
  <c r="AH12" i="5"/>
  <c r="Z13" i="5"/>
  <c r="AL13" i="5" s="1"/>
  <c r="AP13" i="5" s="1"/>
  <c r="R14" i="5"/>
  <c r="V13" i="5"/>
  <c r="U14" i="5"/>
  <c r="AC14" i="5" s="1"/>
  <c r="AO14" i="5" s="1"/>
  <c r="AS14" i="5" s="1"/>
  <c r="Y13" i="5"/>
  <c r="S15" i="5"/>
  <c r="AA15" i="5" s="1"/>
  <c r="AM15" i="5" s="1"/>
  <c r="AQ15" i="5" s="1"/>
  <c r="W14" i="5"/>
  <c r="CA17" i="7" l="1"/>
  <c r="BW18" i="7"/>
  <c r="BY17" i="7"/>
  <c r="BC15" i="5"/>
  <c r="BG14" i="5"/>
  <c r="BK14" i="5" s="1"/>
  <c r="BA16" i="5"/>
  <c r="BE15" i="5"/>
  <c r="BI15" i="5" s="1"/>
  <c r="BL15" i="5"/>
  <c r="BH15" i="5"/>
  <c r="AZ17" i="5"/>
  <c r="BD16" i="5"/>
  <c r="BB16" i="5"/>
  <c r="BF15" i="5"/>
  <c r="BJ15" i="5" s="1"/>
  <c r="T15" i="5"/>
  <c r="AB14" i="5"/>
  <c r="X14" i="5"/>
  <c r="AN13" i="5"/>
  <c r="AR13" i="5" s="1"/>
  <c r="AF13" i="5"/>
  <c r="AJ13" i="5"/>
  <c r="AG14" i="5"/>
  <c r="AK14" i="5"/>
  <c r="AE15" i="5"/>
  <c r="AI15" i="5"/>
  <c r="AD13" i="5"/>
  <c r="AH13" i="5"/>
  <c r="Z14" i="5"/>
  <c r="AL14" i="5" s="1"/>
  <c r="AP14" i="5" s="1"/>
  <c r="R15" i="5"/>
  <c r="V14" i="5"/>
  <c r="U15" i="5"/>
  <c r="AC15" i="5" s="1"/>
  <c r="AO15" i="5" s="1"/>
  <c r="AS15" i="5" s="1"/>
  <c r="Y14" i="5"/>
  <c r="S16" i="5"/>
  <c r="AA16" i="5" s="1"/>
  <c r="AM16" i="5" s="1"/>
  <c r="AQ16" i="5" s="1"/>
  <c r="W15" i="5"/>
  <c r="BZ17" i="7" l="1"/>
  <c r="CB17" i="7" s="1"/>
  <c r="BX18" i="7"/>
  <c r="AZ18" i="5"/>
  <c r="BD17" i="5"/>
  <c r="BA17" i="5"/>
  <c r="BE16" i="5"/>
  <c r="BI16" i="5" s="1"/>
  <c r="BB17" i="5"/>
  <c r="BF16" i="5"/>
  <c r="BJ16" i="5" s="1"/>
  <c r="BC16" i="5"/>
  <c r="BG15" i="5"/>
  <c r="BK15" i="5" s="1"/>
  <c r="BH16" i="5"/>
  <c r="BL16" i="5"/>
  <c r="AN14" i="5"/>
  <c r="AR14" i="5" s="1"/>
  <c r="AF14" i="5"/>
  <c r="AJ14" i="5"/>
  <c r="T16" i="5"/>
  <c r="X15" i="5"/>
  <c r="AB15" i="5"/>
  <c r="AG15" i="5"/>
  <c r="AK15" i="5"/>
  <c r="AE16" i="5"/>
  <c r="AI16" i="5"/>
  <c r="AD14" i="5"/>
  <c r="AH14" i="5"/>
  <c r="Z15" i="5"/>
  <c r="AL15" i="5" s="1"/>
  <c r="AP15" i="5" s="1"/>
  <c r="R16" i="5"/>
  <c r="V15" i="5"/>
  <c r="U16" i="5"/>
  <c r="AC16" i="5" s="1"/>
  <c r="AO16" i="5" s="1"/>
  <c r="AS16" i="5" s="1"/>
  <c r="Y15" i="5"/>
  <c r="S17" i="5"/>
  <c r="AA17" i="5" s="1"/>
  <c r="AM17" i="5" s="1"/>
  <c r="AQ17" i="5" s="1"/>
  <c r="W16" i="5"/>
  <c r="CA18" i="7" l="1"/>
  <c r="BW19" i="7"/>
  <c r="BY18" i="7"/>
  <c r="BA18" i="5"/>
  <c r="BE17" i="5"/>
  <c r="BI17" i="5" s="1"/>
  <c r="BH17" i="5"/>
  <c r="BL17" i="5"/>
  <c r="AZ19" i="5"/>
  <c r="BD18" i="5"/>
  <c r="BC17" i="5"/>
  <c r="BG16" i="5"/>
  <c r="BK16" i="5" s="1"/>
  <c r="BB18" i="5"/>
  <c r="BF17" i="5"/>
  <c r="BJ17" i="5" s="1"/>
  <c r="AN15" i="5"/>
  <c r="AR15" i="5" s="1"/>
  <c r="AF15" i="5"/>
  <c r="AJ15" i="5"/>
  <c r="AB16" i="5"/>
  <c r="T17" i="5"/>
  <c r="X16" i="5"/>
  <c r="AG16" i="5"/>
  <c r="AK16" i="5"/>
  <c r="AE17" i="5"/>
  <c r="AI17" i="5"/>
  <c r="AD15" i="5"/>
  <c r="AH15" i="5"/>
  <c r="Z16" i="5"/>
  <c r="AL16" i="5" s="1"/>
  <c r="AP16" i="5" s="1"/>
  <c r="R17" i="5"/>
  <c r="V16" i="5"/>
  <c r="U17" i="5"/>
  <c r="AC17" i="5" s="1"/>
  <c r="AO17" i="5" s="1"/>
  <c r="AS17" i="5" s="1"/>
  <c r="Y16" i="5"/>
  <c r="S18" i="5"/>
  <c r="AA18" i="5" s="1"/>
  <c r="AM18" i="5" s="1"/>
  <c r="AQ18" i="5" s="1"/>
  <c r="W17" i="5"/>
  <c r="BZ18" i="7" l="1"/>
  <c r="CB18" i="7" s="1"/>
  <c r="BC18" i="5"/>
  <c r="BG17" i="5"/>
  <c r="BK17" i="5" s="1"/>
  <c r="BL18" i="5"/>
  <c r="BH18" i="5"/>
  <c r="AZ20" i="5"/>
  <c r="BD19" i="5"/>
  <c r="BB19" i="5"/>
  <c r="BF18" i="5"/>
  <c r="BJ18" i="5" s="1"/>
  <c r="BA19" i="5"/>
  <c r="BE18" i="5"/>
  <c r="BI18" i="5" s="1"/>
  <c r="AB17" i="5"/>
  <c r="T18" i="5"/>
  <c r="X17" i="5"/>
  <c r="AN16" i="5"/>
  <c r="AR16" i="5" s="1"/>
  <c r="AF16" i="5"/>
  <c r="AJ16" i="5"/>
  <c r="AG17" i="5"/>
  <c r="AK17" i="5"/>
  <c r="AE18" i="5"/>
  <c r="AI18" i="5"/>
  <c r="AD16" i="5"/>
  <c r="AH16" i="5"/>
  <c r="Z17" i="5"/>
  <c r="AL17" i="5" s="1"/>
  <c r="AP17" i="5" s="1"/>
  <c r="V17" i="5"/>
  <c r="R18" i="5"/>
  <c r="U18" i="5"/>
  <c r="AC18" i="5" s="1"/>
  <c r="AO18" i="5" s="1"/>
  <c r="AS18" i="5" s="1"/>
  <c r="Y17" i="5"/>
  <c r="S19" i="5"/>
  <c r="AA19" i="5" s="1"/>
  <c r="AM19" i="5" s="1"/>
  <c r="AQ19" i="5" s="1"/>
  <c r="W18" i="5"/>
  <c r="CA19" i="7" l="1"/>
  <c r="CA21" i="7" s="1"/>
  <c r="BY19" i="7"/>
  <c r="BB20" i="5"/>
  <c r="BF19" i="5"/>
  <c r="BJ19" i="5" s="1"/>
  <c r="BL19" i="5"/>
  <c r="BH19" i="5"/>
  <c r="AZ21" i="5"/>
  <c r="BD20" i="5"/>
  <c r="BA20" i="5"/>
  <c r="BE19" i="5"/>
  <c r="BI19" i="5" s="1"/>
  <c r="BC19" i="5"/>
  <c r="BG18" i="5"/>
  <c r="BK18" i="5" s="1"/>
  <c r="X18" i="5"/>
  <c r="AB18" i="5"/>
  <c r="T19" i="5"/>
  <c r="AN17" i="5"/>
  <c r="AR17" i="5" s="1"/>
  <c r="AF17" i="5"/>
  <c r="AJ17" i="5"/>
  <c r="AG18" i="5"/>
  <c r="AK18" i="5"/>
  <c r="AE19" i="5"/>
  <c r="AI19" i="5"/>
  <c r="AD17" i="5"/>
  <c r="AH17" i="5"/>
  <c r="Z18" i="5"/>
  <c r="AL18" i="5" s="1"/>
  <c r="AP18" i="5" s="1"/>
  <c r="R19" i="5"/>
  <c r="V18" i="5"/>
  <c r="U19" i="5"/>
  <c r="AC19" i="5" s="1"/>
  <c r="AO19" i="5" s="1"/>
  <c r="AS19" i="5" s="1"/>
  <c r="Y18" i="5"/>
  <c r="S20" i="5"/>
  <c r="AA20" i="5" s="1"/>
  <c r="AM20" i="5" s="1"/>
  <c r="AQ20" i="5" s="1"/>
  <c r="W19" i="5"/>
  <c r="BZ19" i="7" l="1"/>
  <c r="BY21" i="7"/>
  <c r="BA21" i="5"/>
  <c r="BE20" i="5"/>
  <c r="BI20" i="5" s="1"/>
  <c r="BL20" i="5"/>
  <c r="BH20" i="5"/>
  <c r="AZ22" i="5"/>
  <c r="BD21" i="5"/>
  <c r="BC20" i="5"/>
  <c r="BG19" i="5"/>
  <c r="BK19" i="5" s="1"/>
  <c r="BB21" i="5"/>
  <c r="BF20" i="5"/>
  <c r="BJ20" i="5" s="1"/>
  <c r="AB19" i="5"/>
  <c r="T20" i="5"/>
  <c r="X19" i="5"/>
  <c r="AN18" i="5"/>
  <c r="AR18" i="5" s="1"/>
  <c r="AF18" i="5"/>
  <c r="AJ18" i="5"/>
  <c r="AG19" i="5"/>
  <c r="AK19" i="5"/>
  <c r="AE20" i="5"/>
  <c r="AI20" i="5"/>
  <c r="AD18" i="5"/>
  <c r="AH18" i="5"/>
  <c r="Z19" i="5"/>
  <c r="AL19" i="5" s="1"/>
  <c r="AP19" i="5" s="1"/>
  <c r="V19" i="5"/>
  <c r="R20" i="5"/>
  <c r="U20" i="5"/>
  <c r="AC20" i="5" s="1"/>
  <c r="AO20" i="5" s="1"/>
  <c r="AS20" i="5" s="1"/>
  <c r="Y19" i="5"/>
  <c r="S21" i="5"/>
  <c r="AA21" i="5" s="1"/>
  <c r="AM21" i="5" s="1"/>
  <c r="AQ21" i="5" s="1"/>
  <c r="W20" i="5"/>
  <c r="BZ21" i="7" l="1"/>
  <c r="CB19" i="7"/>
  <c r="CB21" i="7" s="1"/>
  <c r="CC24" i="7" s="1"/>
  <c r="BC21" i="5"/>
  <c r="BG20" i="5"/>
  <c r="BK20" i="5" s="1"/>
  <c r="BL21" i="5"/>
  <c r="BH21" i="5"/>
  <c r="AZ23" i="5"/>
  <c r="BD22" i="5"/>
  <c r="BB22" i="5"/>
  <c r="BF21" i="5"/>
  <c r="BJ21" i="5" s="1"/>
  <c r="BA22" i="5"/>
  <c r="BE21" i="5"/>
  <c r="BI21" i="5" s="1"/>
  <c r="AB20" i="5"/>
  <c r="X20" i="5"/>
  <c r="T21" i="5"/>
  <c r="AN19" i="5"/>
  <c r="AR19" i="5" s="1"/>
  <c r="AF19" i="5"/>
  <c r="AJ19" i="5"/>
  <c r="AG20" i="5"/>
  <c r="AK20" i="5"/>
  <c r="AE21" i="5"/>
  <c r="AI21" i="5"/>
  <c r="AD19" i="5"/>
  <c r="AH19" i="5"/>
  <c r="Z20" i="5"/>
  <c r="AL20" i="5" s="1"/>
  <c r="AP20" i="5" s="1"/>
  <c r="R21" i="5"/>
  <c r="V20" i="5"/>
  <c r="U21" i="5"/>
  <c r="AC21" i="5" s="1"/>
  <c r="AO21" i="5" s="1"/>
  <c r="AS21" i="5" s="1"/>
  <c r="Y20" i="5"/>
  <c r="S22" i="5"/>
  <c r="AA22" i="5" s="1"/>
  <c r="AM22" i="5" s="1"/>
  <c r="AQ22" i="5" s="1"/>
  <c r="W21" i="5"/>
  <c r="AZ24" i="5" l="1"/>
  <c r="BD23" i="5"/>
  <c r="BB23" i="5"/>
  <c r="BF22" i="5"/>
  <c r="BJ22" i="5" s="1"/>
  <c r="BL22" i="5"/>
  <c r="BH22" i="5"/>
  <c r="BA23" i="5"/>
  <c r="BE22" i="5"/>
  <c r="BI22" i="5" s="1"/>
  <c r="BC22" i="5"/>
  <c r="BG21" i="5"/>
  <c r="BK21" i="5" s="1"/>
  <c r="T22" i="5"/>
  <c r="X21" i="5"/>
  <c r="AB21" i="5"/>
  <c r="AN20" i="5"/>
  <c r="AR20" i="5" s="1"/>
  <c r="AF20" i="5"/>
  <c r="AJ20" i="5"/>
  <c r="AG21" i="5"/>
  <c r="AK21" i="5"/>
  <c r="AE22" i="5"/>
  <c r="AI22" i="5"/>
  <c r="AD20" i="5"/>
  <c r="AH20" i="5"/>
  <c r="Z21" i="5"/>
  <c r="AL21" i="5" s="1"/>
  <c r="AP21" i="5" s="1"/>
  <c r="V21" i="5"/>
  <c r="R22" i="5"/>
  <c r="U22" i="5"/>
  <c r="AC22" i="5" s="1"/>
  <c r="AO22" i="5" s="1"/>
  <c r="AS22" i="5" s="1"/>
  <c r="Y21" i="5"/>
  <c r="S23" i="5"/>
  <c r="AA23" i="5" s="1"/>
  <c r="AM23" i="5" s="1"/>
  <c r="AQ23" i="5" s="1"/>
  <c r="W22" i="5"/>
  <c r="BA24" i="5" l="1"/>
  <c r="BE23" i="5"/>
  <c r="BI23" i="5" s="1"/>
  <c r="BB24" i="5"/>
  <c r="BF23" i="5"/>
  <c r="BJ23" i="5" s="1"/>
  <c r="BL23" i="5"/>
  <c r="BH23" i="5"/>
  <c r="BC23" i="5"/>
  <c r="BG22" i="5"/>
  <c r="BK22" i="5" s="1"/>
  <c r="AZ25" i="5"/>
  <c r="BD24" i="5"/>
  <c r="AN21" i="5"/>
  <c r="AR21" i="5" s="1"/>
  <c r="AF21" i="5"/>
  <c r="AJ21" i="5"/>
  <c r="AB22" i="5"/>
  <c r="T23" i="5"/>
  <c r="X22" i="5"/>
  <c r="AG22" i="5"/>
  <c r="AK22" i="5"/>
  <c r="AE23" i="5"/>
  <c r="AI23" i="5"/>
  <c r="AD21" i="5"/>
  <c r="AH21" i="5"/>
  <c r="Z22" i="5"/>
  <c r="AL22" i="5" s="1"/>
  <c r="AP22" i="5" s="1"/>
  <c r="R23" i="5"/>
  <c r="V22" i="5"/>
  <c r="U23" i="5"/>
  <c r="AC23" i="5" s="1"/>
  <c r="AO23" i="5" s="1"/>
  <c r="AS23" i="5" s="1"/>
  <c r="Y22" i="5"/>
  <c r="S24" i="5"/>
  <c r="AA24" i="5" s="1"/>
  <c r="AM24" i="5" s="1"/>
  <c r="AQ24" i="5" s="1"/>
  <c r="W23" i="5"/>
  <c r="BC24" i="5" l="1"/>
  <c r="BG23" i="5"/>
  <c r="BK23" i="5" s="1"/>
  <c r="BB25" i="5"/>
  <c r="BF24" i="5"/>
  <c r="BJ24" i="5" s="1"/>
  <c r="BL24" i="5"/>
  <c r="BH24" i="5"/>
  <c r="AZ26" i="5"/>
  <c r="BD25" i="5"/>
  <c r="BA25" i="5"/>
  <c r="BE24" i="5"/>
  <c r="BI24" i="5" s="1"/>
  <c r="T24" i="5"/>
  <c r="X23" i="5"/>
  <c r="AB23" i="5"/>
  <c r="AN22" i="5"/>
  <c r="AR22" i="5" s="1"/>
  <c r="AF22" i="5"/>
  <c r="AJ22" i="5"/>
  <c r="AG23" i="5"/>
  <c r="AK23" i="5"/>
  <c r="AE24" i="5"/>
  <c r="AI24" i="5"/>
  <c r="AD22" i="5"/>
  <c r="AH22" i="5"/>
  <c r="Z23" i="5"/>
  <c r="AL23" i="5" s="1"/>
  <c r="AP23" i="5" s="1"/>
  <c r="R24" i="5"/>
  <c r="V23" i="5"/>
  <c r="U24" i="5"/>
  <c r="AC24" i="5" s="1"/>
  <c r="AO24" i="5" s="1"/>
  <c r="AS24" i="5" s="1"/>
  <c r="Y23" i="5"/>
  <c r="S25" i="5"/>
  <c r="AA25" i="5" s="1"/>
  <c r="AM25" i="5" s="1"/>
  <c r="AQ25" i="5" s="1"/>
  <c r="W24" i="5"/>
  <c r="BH25" i="5" l="1"/>
  <c r="BL25" i="5"/>
  <c r="AZ27" i="5"/>
  <c r="BD26" i="5"/>
  <c r="BB26" i="5"/>
  <c r="BF25" i="5"/>
  <c r="BJ25" i="5" s="1"/>
  <c r="BA26" i="5"/>
  <c r="BE25" i="5"/>
  <c r="BI25" i="5" s="1"/>
  <c r="BC25" i="5"/>
  <c r="BG24" i="5"/>
  <c r="BK24" i="5" s="1"/>
  <c r="AN23" i="5"/>
  <c r="AR23" i="5" s="1"/>
  <c r="AF23" i="5"/>
  <c r="AJ23" i="5"/>
  <c r="T25" i="5"/>
  <c r="AB24" i="5"/>
  <c r="X24" i="5"/>
  <c r="AG24" i="5"/>
  <c r="AK24" i="5"/>
  <c r="AE25" i="5"/>
  <c r="AI25" i="5"/>
  <c r="AD23" i="5"/>
  <c r="AH23" i="5"/>
  <c r="Z24" i="5"/>
  <c r="AL24" i="5" s="1"/>
  <c r="AP24" i="5" s="1"/>
  <c r="R25" i="5"/>
  <c r="V24" i="5"/>
  <c r="U25" i="5"/>
  <c r="AC25" i="5" s="1"/>
  <c r="AO25" i="5" s="1"/>
  <c r="AS25" i="5" s="1"/>
  <c r="Y24" i="5"/>
  <c r="S26" i="5"/>
  <c r="AA26" i="5" s="1"/>
  <c r="AM26" i="5" s="1"/>
  <c r="AQ26" i="5" s="1"/>
  <c r="W25" i="5"/>
  <c r="BA27" i="5" l="1"/>
  <c r="BE26" i="5"/>
  <c r="BI26" i="5" s="1"/>
  <c r="BB27" i="5"/>
  <c r="BF26" i="5"/>
  <c r="BJ26" i="5" s="1"/>
  <c r="BL26" i="5"/>
  <c r="BH26" i="5"/>
  <c r="AZ28" i="5"/>
  <c r="BD27" i="5"/>
  <c r="BC26" i="5"/>
  <c r="BG25" i="5"/>
  <c r="BK25" i="5" s="1"/>
  <c r="AB25" i="5"/>
  <c r="T26" i="5"/>
  <c r="X25" i="5"/>
  <c r="AN24" i="5"/>
  <c r="AR24" i="5" s="1"/>
  <c r="AF24" i="5"/>
  <c r="AJ24" i="5"/>
  <c r="AG25" i="5"/>
  <c r="AK25" i="5"/>
  <c r="AE26" i="5"/>
  <c r="AI26" i="5"/>
  <c r="AD24" i="5"/>
  <c r="AH24" i="5"/>
  <c r="Z25" i="5"/>
  <c r="AL25" i="5" s="1"/>
  <c r="AP25" i="5" s="1"/>
  <c r="R26" i="5"/>
  <c r="V25" i="5"/>
  <c r="U26" i="5"/>
  <c r="AC26" i="5" s="1"/>
  <c r="AO26" i="5" s="1"/>
  <c r="AS26" i="5" s="1"/>
  <c r="Y25" i="5"/>
  <c r="S27" i="5"/>
  <c r="AA27" i="5" s="1"/>
  <c r="AM27" i="5" s="1"/>
  <c r="AQ27" i="5" s="1"/>
  <c r="W26" i="5"/>
  <c r="AZ29" i="5" l="1"/>
  <c r="BD28" i="5"/>
  <c r="BH27" i="5"/>
  <c r="BL27" i="5"/>
  <c r="BB28" i="5"/>
  <c r="BF27" i="5"/>
  <c r="BJ27" i="5" s="1"/>
  <c r="BC27" i="5"/>
  <c r="BG26" i="5"/>
  <c r="BK26" i="5" s="1"/>
  <c r="BA28" i="5"/>
  <c r="BE27" i="5"/>
  <c r="BI27" i="5" s="1"/>
  <c r="AB26" i="5"/>
  <c r="T27" i="5"/>
  <c r="X26" i="5"/>
  <c r="AN25" i="5"/>
  <c r="AR25" i="5" s="1"/>
  <c r="AF25" i="5"/>
  <c r="AJ25" i="5"/>
  <c r="AG26" i="5"/>
  <c r="AK26" i="5"/>
  <c r="AE27" i="5"/>
  <c r="AI27" i="5"/>
  <c r="AD25" i="5"/>
  <c r="AH25" i="5"/>
  <c r="Z26" i="5"/>
  <c r="AL26" i="5" s="1"/>
  <c r="AP26" i="5" s="1"/>
  <c r="R27" i="5"/>
  <c r="V26" i="5"/>
  <c r="U27" i="5"/>
  <c r="AC27" i="5" s="1"/>
  <c r="AO27" i="5" s="1"/>
  <c r="AS27" i="5" s="1"/>
  <c r="Y26" i="5"/>
  <c r="S28" i="5"/>
  <c r="AA28" i="5" s="1"/>
  <c r="AM28" i="5" s="1"/>
  <c r="AQ28" i="5" s="1"/>
  <c r="W27" i="5"/>
  <c r="BC28" i="5" l="1"/>
  <c r="BG27" i="5"/>
  <c r="BK27" i="5" s="1"/>
  <c r="BB29" i="5"/>
  <c r="BF28" i="5"/>
  <c r="BJ28" i="5" s="1"/>
  <c r="BL28" i="5"/>
  <c r="BH28" i="5"/>
  <c r="BA29" i="5"/>
  <c r="BE28" i="5"/>
  <c r="BI28" i="5" s="1"/>
  <c r="AZ30" i="5"/>
  <c r="BD29" i="5"/>
  <c r="T28" i="5"/>
  <c r="AB27" i="5"/>
  <c r="X27" i="5"/>
  <c r="AN26" i="5"/>
  <c r="AR26" i="5" s="1"/>
  <c r="AJ26" i="5"/>
  <c r="AF26" i="5"/>
  <c r="AG27" i="5"/>
  <c r="AK27" i="5"/>
  <c r="AE28" i="5"/>
  <c r="AI28" i="5"/>
  <c r="AD26" i="5"/>
  <c r="AH26" i="5"/>
  <c r="Z27" i="5"/>
  <c r="AL27" i="5" s="1"/>
  <c r="AP27" i="5" s="1"/>
  <c r="R28" i="5"/>
  <c r="V27" i="5"/>
  <c r="U28" i="5"/>
  <c r="AC28" i="5" s="1"/>
  <c r="AO28" i="5" s="1"/>
  <c r="AS28" i="5" s="1"/>
  <c r="Y27" i="5"/>
  <c r="S29" i="5"/>
  <c r="AA29" i="5" s="1"/>
  <c r="AM29" i="5" s="1"/>
  <c r="AQ29" i="5" s="1"/>
  <c r="W28" i="5"/>
  <c r="BA30" i="5" l="1"/>
  <c r="BE29" i="5"/>
  <c r="BI29" i="5" s="1"/>
  <c r="BB30" i="5"/>
  <c r="BF29" i="5"/>
  <c r="BJ29" i="5" s="1"/>
  <c r="BL29" i="5"/>
  <c r="BH29" i="5"/>
  <c r="AZ31" i="5"/>
  <c r="BD30" i="5"/>
  <c r="BC29" i="5"/>
  <c r="BG28" i="5"/>
  <c r="BK28" i="5" s="1"/>
  <c r="AN27" i="5"/>
  <c r="AR27" i="5" s="1"/>
  <c r="AF27" i="5"/>
  <c r="AJ27" i="5"/>
  <c r="AB28" i="5"/>
  <c r="T29" i="5"/>
  <c r="X28" i="5"/>
  <c r="AG28" i="5"/>
  <c r="AK28" i="5"/>
  <c r="AE29" i="5"/>
  <c r="AI29" i="5"/>
  <c r="AD27" i="5"/>
  <c r="AH27" i="5"/>
  <c r="Z28" i="5"/>
  <c r="AL28" i="5" s="1"/>
  <c r="AP28" i="5" s="1"/>
  <c r="R29" i="5"/>
  <c r="V28" i="5"/>
  <c r="U29" i="5"/>
  <c r="AC29" i="5" s="1"/>
  <c r="AO29" i="5" s="1"/>
  <c r="AS29" i="5" s="1"/>
  <c r="Y28" i="5"/>
  <c r="S30" i="5"/>
  <c r="AA30" i="5" s="1"/>
  <c r="AM30" i="5" s="1"/>
  <c r="AQ30" i="5" s="1"/>
  <c r="W29" i="5"/>
  <c r="AZ32" i="5" l="1"/>
  <c r="BD31" i="5"/>
  <c r="BL30" i="5"/>
  <c r="BH30" i="5"/>
  <c r="BB31" i="5"/>
  <c r="BF30" i="5"/>
  <c r="BJ30" i="5" s="1"/>
  <c r="BC30" i="5"/>
  <c r="BG29" i="5"/>
  <c r="BK29" i="5" s="1"/>
  <c r="BA31" i="5"/>
  <c r="BE30" i="5"/>
  <c r="BI30" i="5" s="1"/>
  <c r="AB29" i="5"/>
  <c r="X29" i="5"/>
  <c r="T30" i="5"/>
  <c r="AN28" i="5"/>
  <c r="AR28" i="5" s="1"/>
  <c r="AJ28" i="5"/>
  <c r="AF28" i="5"/>
  <c r="AG29" i="5"/>
  <c r="AK29" i="5"/>
  <c r="AE30" i="5"/>
  <c r="AI30" i="5"/>
  <c r="AD28" i="5"/>
  <c r="AH28" i="5"/>
  <c r="Z29" i="5"/>
  <c r="AL29" i="5" s="1"/>
  <c r="AP29" i="5" s="1"/>
  <c r="R30" i="5"/>
  <c r="V29" i="5"/>
  <c r="U30" i="5"/>
  <c r="AC30" i="5" s="1"/>
  <c r="AO30" i="5" s="1"/>
  <c r="AS30" i="5" s="1"/>
  <c r="Y29" i="5"/>
  <c r="S31" i="5"/>
  <c r="AA31" i="5" s="1"/>
  <c r="AM31" i="5" s="1"/>
  <c r="AQ31" i="5" s="1"/>
  <c r="W30" i="5"/>
  <c r="BC31" i="5" l="1"/>
  <c r="BG30" i="5"/>
  <c r="BK30" i="5" s="1"/>
  <c r="BB32" i="5"/>
  <c r="BF31" i="5"/>
  <c r="BJ31" i="5" s="1"/>
  <c r="BL31" i="5"/>
  <c r="BH31" i="5"/>
  <c r="BA32" i="5"/>
  <c r="BE31" i="5"/>
  <c r="BI31" i="5" s="1"/>
  <c r="AZ33" i="5"/>
  <c r="BD32" i="5"/>
  <c r="T31" i="5"/>
  <c r="AB30" i="5"/>
  <c r="X30" i="5"/>
  <c r="AN29" i="5"/>
  <c r="AR29" i="5" s="1"/>
  <c r="AF29" i="5"/>
  <c r="AJ29" i="5"/>
  <c r="AG30" i="5"/>
  <c r="AK30" i="5"/>
  <c r="AE31" i="5"/>
  <c r="AI31" i="5"/>
  <c r="AD29" i="5"/>
  <c r="AH29" i="5"/>
  <c r="Z30" i="5"/>
  <c r="AL30" i="5" s="1"/>
  <c r="AP30" i="5" s="1"/>
  <c r="R31" i="5"/>
  <c r="V30" i="5"/>
  <c r="U31" i="5"/>
  <c r="AC31" i="5" s="1"/>
  <c r="AO31" i="5" s="1"/>
  <c r="AS31" i="5" s="1"/>
  <c r="Y30" i="5"/>
  <c r="S32" i="5"/>
  <c r="AA32" i="5" s="1"/>
  <c r="AM32" i="5" s="1"/>
  <c r="AQ32" i="5" s="1"/>
  <c r="W31" i="5"/>
  <c r="BA33" i="5" l="1"/>
  <c r="BE32" i="5"/>
  <c r="BI32" i="5" s="1"/>
  <c r="BB33" i="5"/>
  <c r="BF32" i="5"/>
  <c r="BJ32" i="5" s="1"/>
  <c r="BL32" i="5"/>
  <c r="BH32" i="5"/>
  <c r="AZ34" i="5"/>
  <c r="BD33" i="5"/>
  <c r="BC32" i="5"/>
  <c r="BG31" i="5"/>
  <c r="BK31" i="5" s="1"/>
  <c r="AN30" i="5"/>
  <c r="AR30" i="5" s="1"/>
  <c r="AF30" i="5"/>
  <c r="AJ30" i="5"/>
  <c r="AB31" i="5"/>
  <c r="T32" i="5"/>
  <c r="X31" i="5"/>
  <c r="AG31" i="5"/>
  <c r="AK31" i="5"/>
  <c r="AE32" i="5"/>
  <c r="AI32" i="5"/>
  <c r="AD30" i="5"/>
  <c r="AH30" i="5"/>
  <c r="Z31" i="5"/>
  <c r="AL31" i="5" s="1"/>
  <c r="AP31" i="5" s="1"/>
  <c r="V31" i="5"/>
  <c r="R32" i="5"/>
  <c r="U32" i="5"/>
  <c r="AC32" i="5" s="1"/>
  <c r="AO32" i="5" s="1"/>
  <c r="AS32" i="5" s="1"/>
  <c r="Y31" i="5"/>
  <c r="S33" i="5"/>
  <c r="AA33" i="5" s="1"/>
  <c r="AM33" i="5" s="1"/>
  <c r="AQ33" i="5" s="1"/>
  <c r="W32" i="5"/>
  <c r="BH33" i="5" l="1"/>
  <c r="BL33" i="5"/>
  <c r="AZ35" i="5"/>
  <c r="BD34" i="5"/>
  <c r="BB34" i="5"/>
  <c r="BF33" i="5"/>
  <c r="BJ33" i="5" s="1"/>
  <c r="BC33" i="5"/>
  <c r="BG32" i="5"/>
  <c r="BK32" i="5" s="1"/>
  <c r="BA34" i="5"/>
  <c r="BE33" i="5"/>
  <c r="BI33" i="5" s="1"/>
  <c r="AB32" i="5"/>
  <c r="T33" i="5"/>
  <c r="X32" i="5"/>
  <c r="AN31" i="5"/>
  <c r="AR31" i="5" s="1"/>
  <c r="AF31" i="5"/>
  <c r="AJ31" i="5"/>
  <c r="AG32" i="5"/>
  <c r="AK32" i="5"/>
  <c r="AE33" i="5"/>
  <c r="AI33" i="5"/>
  <c r="AD31" i="5"/>
  <c r="AH31" i="5"/>
  <c r="Z32" i="5"/>
  <c r="AL32" i="5" s="1"/>
  <c r="AP32" i="5" s="1"/>
  <c r="R33" i="5"/>
  <c r="V32" i="5"/>
  <c r="U33" i="5"/>
  <c r="AC33" i="5" s="1"/>
  <c r="AO33" i="5" s="1"/>
  <c r="AS33" i="5" s="1"/>
  <c r="Y32" i="5"/>
  <c r="S34" i="5"/>
  <c r="AA34" i="5" s="1"/>
  <c r="AM34" i="5" s="1"/>
  <c r="AQ34" i="5" s="1"/>
  <c r="W33" i="5"/>
  <c r="BC34" i="5" l="1"/>
  <c r="BG33" i="5"/>
  <c r="BK33" i="5" s="1"/>
  <c r="BB35" i="5"/>
  <c r="BF34" i="5"/>
  <c r="BJ34" i="5" s="1"/>
  <c r="BL34" i="5"/>
  <c r="BH34" i="5"/>
  <c r="AZ36" i="5"/>
  <c r="BD35" i="5"/>
  <c r="BA35" i="5"/>
  <c r="BE34" i="5"/>
  <c r="BI34" i="5" s="1"/>
  <c r="AB33" i="5"/>
  <c r="X33" i="5"/>
  <c r="T34" i="5"/>
  <c r="AN32" i="5"/>
  <c r="AR32" i="5" s="1"/>
  <c r="AF32" i="5"/>
  <c r="AJ32" i="5"/>
  <c r="AG33" i="5"/>
  <c r="AK33" i="5"/>
  <c r="AE34" i="5"/>
  <c r="AI34" i="5"/>
  <c r="AD32" i="5"/>
  <c r="AH32" i="5"/>
  <c r="Z33" i="5"/>
  <c r="AL33" i="5" s="1"/>
  <c r="AP33" i="5" s="1"/>
  <c r="R34" i="5"/>
  <c r="V33" i="5"/>
  <c r="U34" i="5"/>
  <c r="AC34" i="5" s="1"/>
  <c r="AO34" i="5" s="1"/>
  <c r="AS34" i="5" s="1"/>
  <c r="Y33" i="5"/>
  <c r="S35" i="5"/>
  <c r="AA35" i="5" s="1"/>
  <c r="AM35" i="5" s="1"/>
  <c r="AQ35" i="5" s="1"/>
  <c r="W34" i="5"/>
  <c r="AZ37" i="5" l="1"/>
  <c r="BD36" i="5"/>
  <c r="BB36" i="5"/>
  <c r="BF35" i="5"/>
  <c r="BJ35" i="5" s="1"/>
  <c r="BA36" i="5"/>
  <c r="BE35" i="5"/>
  <c r="BI35" i="5" s="1"/>
  <c r="BC35" i="5"/>
  <c r="BG34" i="5"/>
  <c r="BK34" i="5" s="1"/>
  <c r="BL35" i="5"/>
  <c r="BH35" i="5"/>
  <c r="AB34" i="5"/>
  <c r="T35" i="5"/>
  <c r="X34" i="5"/>
  <c r="AN33" i="5"/>
  <c r="AR33" i="5" s="1"/>
  <c r="AF33" i="5"/>
  <c r="AJ33" i="5"/>
  <c r="AG34" i="5"/>
  <c r="AK34" i="5"/>
  <c r="AE35" i="5"/>
  <c r="AI35" i="5"/>
  <c r="AD33" i="5"/>
  <c r="AH33" i="5"/>
  <c r="Z34" i="5"/>
  <c r="AL34" i="5" s="1"/>
  <c r="AP34" i="5" s="1"/>
  <c r="R35" i="5"/>
  <c r="V34" i="5"/>
  <c r="U35" i="5"/>
  <c r="AC35" i="5" s="1"/>
  <c r="AO35" i="5" s="1"/>
  <c r="AS35" i="5" s="1"/>
  <c r="Y34" i="5"/>
  <c r="S36" i="5"/>
  <c r="AA36" i="5" s="1"/>
  <c r="AM36" i="5" s="1"/>
  <c r="AQ36" i="5" s="1"/>
  <c r="W35" i="5"/>
  <c r="BC36" i="5" l="1"/>
  <c r="BG35" i="5"/>
  <c r="BK35" i="5" s="1"/>
  <c r="BA37" i="5"/>
  <c r="BE36" i="5"/>
  <c r="BI36" i="5" s="1"/>
  <c r="BB37" i="5"/>
  <c r="BF36" i="5"/>
  <c r="BJ36" i="5" s="1"/>
  <c r="BH36" i="5"/>
  <c r="BL36" i="5"/>
  <c r="AZ38" i="5"/>
  <c r="BD37" i="5"/>
  <c r="AB35" i="5"/>
  <c r="T36" i="5"/>
  <c r="X35" i="5"/>
  <c r="AN34" i="5"/>
  <c r="AR34" i="5" s="1"/>
  <c r="AF34" i="5"/>
  <c r="AJ34" i="5"/>
  <c r="AG35" i="5"/>
  <c r="AK35" i="5"/>
  <c r="AE36" i="5"/>
  <c r="AI36" i="5"/>
  <c r="AD34" i="5"/>
  <c r="AH34" i="5"/>
  <c r="Z35" i="5"/>
  <c r="AL35" i="5" s="1"/>
  <c r="AP35" i="5" s="1"/>
  <c r="R36" i="5"/>
  <c r="V35" i="5"/>
  <c r="U36" i="5"/>
  <c r="AC36" i="5" s="1"/>
  <c r="AO36" i="5" s="1"/>
  <c r="AS36" i="5" s="1"/>
  <c r="Y35" i="5"/>
  <c r="S37" i="5"/>
  <c r="AA37" i="5" s="1"/>
  <c r="AM37" i="5" s="1"/>
  <c r="AQ37" i="5" s="1"/>
  <c r="W36" i="5"/>
  <c r="BB38" i="5" l="1"/>
  <c r="BF37" i="5"/>
  <c r="BJ37" i="5" s="1"/>
  <c r="BA38" i="5"/>
  <c r="BE37" i="5"/>
  <c r="BI37" i="5" s="1"/>
  <c r="BL37" i="5"/>
  <c r="BH37" i="5"/>
  <c r="AZ39" i="5"/>
  <c r="BD38" i="5"/>
  <c r="BC37" i="5"/>
  <c r="BG36" i="5"/>
  <c r="BK36" i="5" s="1"/>
  <c r="AB36" i="5"/>
  <c r="T37" i="5"/>
  <c r="X36" i="5"/>
  <c r="AN35" i="5"/>
  <c r="AR35" i="5" s="1"/>
  <c r="AF35" i="5"/>
  <c r="AJ35" i="5"/>
  <c r="AG36" i="5"/>
  <c r="AK36" i="5"/>
  <c r="AE37" i="5"/>
  <c r="AI37" i="5"/>
  <c r="AD35" i="5"/>
  <c r="AH35" i="5"/>
  <c r="Z36" i="5"/>
  <c r="AL36" i="5" s="1"/>
  <c r="AP36" i="5" s="1"/>
  <c r="R37" i="5"/>
  <c r="V36" i="5"/>
  <c r="U37" i="5"/>
  <c r="AC37" i="5" s="1"/>
  <c r="AO37" i="5" s="1"/>
  <c r="AS37" i="5" s="1"/>
  <c r="Y36" i="5"/>
  <c r="S38" i="5"/>
  <c r="AA38" i="5" s="1"/>
  <c r="AM38" i="5" s="1"/>
  <c r="AQ38" i="5" s="1"/>
  <c r="W37" i="5"/>
  <c r="AZ40" i="5" l="1"/>
  <c r="BD39" i="5"/>
  <c r="BA39" i="5"/>
  <c r="BE38" i="5"/>
  <c r="BI38" i="5" s="1"/>
  <c r="BC38" i="5"/>
  <c r="BG37" i="5"/>
  <c r="BK37" i="5" s="1"/>
  <c r="BB39" i="5"/>
  <c r="BF38" i="5"/>
  <c r="BJ38" i="5" s="1"/>
  <c r="BL38" i="5"/>
  <c r="BH38" i="5"/>
  <c r="AB37" i="5"/>
  <c r="T38" i="5"/>
  <c r="X37" i="5"/>
  <c r="AN36" i="5"/>
  <c r="AR36" i="5" s="1"/>
  <c r="AF36" i="5"/>
  <c r="AJ36" i="5"/>
  <c r="AG37" i="5"/>
  <c r="AK37" i="5"/>
  <c r="AE38" i="5"/>
  <c r="AI38" i="5"/>
  <c r="AD36" i="5"/>
  <c r="AH36" i="5"/>
  <c r="Z37" i="5"/>
  <c r="AL37" i="5" s="1"/>
  <c r="AP37" i="5" s="1"/>
  <c r="R38" i="5"/>
  <c r="V37" i="5"/>
  <c r="U38" i="5"/>
  <c r="AC38" i="5" s="1"/>
  <c r="AO38" i="5" s="1"/>
  <c r="AS38" i="5" s="1"/>
  <c r="Y37" i="5"/>
  <c r="S39" i="5"/>
  <c r="AA39" i="5" s="1"/>
  <c r="AM39" i="5" s="1"/>
  <c r="AQ39" i="5" s="1"/>
  <c r="W38" i="5"/>
  <c r="BB40" i="5" l="1"/>
  <c r="BF39" i="5"/>
  <c r="BJ39" i="5" s="1"/>
  <c r="BC39" i="5"/>
  <c r="BG38" i="5"/>
  <c r="BK38" i="5" s="1"/>
  <c r="BA40" i="5"/>
  <c r="BE39" i="5"/>
  <c r="BI39" i="5" s="1"/>
  <c r="BL39" i="5"/>
  <c r="BH39" i="5"/>
  <c r="AZ41" i="5"/>
  <c r="BD40" i="5"/>
  <c r="T39" i="5"/>
  <c r="AB38" i="5"/>
  <c r="X38" i="5"/>
  <c r="AN37" i="5"/>
  <c r="AR37" i="5" s="1"/>
  <c r="AF37" i="5"/>
  <c r="AJ37" i="5"/>
  <c r="AG38" i="5"/>
  <c r="AK38" i="5"/>
  <c r="AE39" i="5"/>
  <c r="AI39" i="5"/>
  <c r="AD37" i="5"/>
  <c r="AH37" i="5"/>
  <c r="Z38" i="5"/>
  <c r="AL38" i="5" s="1"/>
  <c r="AP38" i="5" s="1"/>
  <c r="R39" i="5"/>
  <c r="V38" i="5"/>
  <c r="U39" i="5"/>
  <c r="AC39" i="5" s="1"/>
  <c r="AO39" i="5" s="1"/>
  <c r="AS39" i="5" s="1"/>
  <c r="Y38" i="5"/>
  <c r="S40" i="5"/>
  <c r="AA40" i="5" s="1"/>
  <c r="AM40" i="5" s="1"/>
  <c r="AQ40" i="5" s="1"/>
  <c r="W39" i="5"/>
  <c r="BA41" i="5" l="1"/>
  <c r="BE40" i="5"/>
  <c r="BI40" i="5" s="1"/>
  <c r="BC40" i="5"/>
  <c r="BG39" i="5"/>
  <c r="BK39" i="5" s="1"/>
  <c r="BH40" i="5"/>
  <c r="BL40" i="5"/>
  <c r="AZ42" i="5"/>
  <c r="BD41" i="5"/>
  <c r="BB41" i="5"/>
  <c r="BF40" i="5"/>
  <c r="BJ40" i="5" s="1"/>
  <c r="AN38" i="5"/>
  <c r="AR38" i="5" s="1"/>
  <c r="AF38" i="5"/>
  <c r="AJ38" i="5"/>
  <c r="AB39" i="5"/>
  <c r="T40" i="5"/>
  <c r="X39" i="5"/>
  <c r="AG39" i="5"/>
  <c r="AK39" i="5"/>
  <c r="AE40" i="5"/>
  <c r="AI40" i="5"/>
  <c r="AD38" i="5"/>
  <c r="AH38" i="5"/>
  <c r="Z39" i="5"/>
  <c r="AL39" i="5" s="1"/>
  <c r="AP39" i="5" s="1"/>
  <c r="R40" i="5"/>
  <c r="V39" i="5"/>
  <c r="U40" i="5"/>
  <c r="AC40" i="5" s="1"/>
  <c r="AO40" i="5" s="1"/>
  <c r="AS40" i="5" s="1"/>
  <c r="Y39" i="5"/>
  <c r="S41" i="5"/>
  <c r="AA41" i="5" s="1"/>
  <c r="AM41" i="5" s="1"/>
  <c r="AQ41" i="5" s="1"/>
  <c r="W40" i="5"/>
  <c r="AZ43" i="5" l="1"/>
  <c r="BD42" i="5"/>
  <c r="BC41" i="5"/>
  <c r="BG40" i="5"/>
  <c r="BK40" i="5" s="1"/>
  <c r="BB42" i="5"/>
  <c r="BF41" i="5"/>
  <c r="BJ41" i="5" s="1"/>
  <c r="BA42" i="5"/>
  <c r="BE41" i="5"/>
  <c r="BI41" i="5" s="1"/>
  <c r="BH41" i="5"/>
  <c r="BL41" i="5"/>
  <c r="AB40" i="5"/>
  <c r="T41" i="5"/>
  <c r="X40" i="5"/>
  <c r="AN39" i="5"/>
  <c r="AR39" i="5" s="1"/>
  <c r="AF39" i="5"/>
  <c r="AJ39" i="5"/>
  <c r="AG40" i="5"/>
  <c r="AK40" i="5"/>
  <c r="AE41" i="5"/>
  <c r="AI41" i="5"/>
  <c r="AD39" i="5"/>
  <c r="AH39" i="5"/>
  <c r="Z40" i="5"/>
  <c r="AL40" i="5" s="1"/>
  <c r="AP40" i="5" s="1"/>
  <c r="R41" i="5"/>
  <c r="V40" i="5"/>
  <c r="U41" i="5"/>
  <c r="AC41" i="5" s="1"/>
  <c r="AO41" i="5" s="1"/>
  <c r="AS41" i="5" s="1"/>
  <c r="Y40" i="5"/>
  <c r="S42" i="5"/>
  <c r="AA42" i="5" s="1"/>
  <c r="AM42" i="5" s="1"/>
  <c r="AQ42" i="5" s="1"/>
  <c r="W41" i="5"/>
  <c r="BC42" i="5" l="1"/>
  <c r="BG41" i="5"/>
  <c r="BK41" i="5" s="1"/>
  <c r="BL42" i="5"/>
  <c r="BH42" i="5"/>
  <c r="AZ44" i="5"/>
  <c r="BD43" i="5"/>
  <c r="BA43" i="5"/>
  <c r="BE42" i="5"/>
  <c r="BI42" i="5" s="1"/>
  <c r="BB43" i="5"/>
  <c r="BF42" i="5"/>
  <c r="BJ42" i="5" s="1"/>
  <c r="AB41" i="5"/>
  <c r="T42" i="5"/>
  <c r="X41" i="5"/>
  <c r="AN40" i="5"/>
  <c r="AR40" i="5" s="1"/>
  <c r="AF40" i="5"/>
  <c r="AJ40" i="5"/>
  <c r="AG41" i="5"/>
  <c r="AK41" i="5"/>
  <c r="AE42" i="5"/>
  <c r="AI42" i="5"/>
  <c r="AD40" i="5"/>
  <c r="AH40" i="5"/>
  <c r="Z41" i="5"/>
  <c r="AL41" i="5" s="1"/>
  <c r="AP41" i="5" s="1"/>
  <c r="R42" i="5"/>
  <c r="V41" i="5"/>
  <c r="U42" i="5"/>
  <c r="AC42" i="5" s="1"/>
  <c r="AO42" i="5" s="1"/>
  <c r="AS42" i="5" s="1"/>
  <c r="Y41" i="5"/>
  <c r="S43" i="5"/>
  <c r="AA43" i="5" s="1"/>
  <c r="AM43" i="5" s="1"/>
  <c r="AQ43" i="5" s="1"/>
  <c r="W42" i="5"/>
  <c r="BA44" i="5" l="1"/>
  <c r="BE43" i="5"/>
  <c r="BI43" i="5" s="1"/>
  <c r="BL43" i="5"/>
  <c r="BH43" i="5"/>
  <c r="AZ45" i="5"/>
  <c r="BD44" i="5"/>
  <c r="BB44" i="5"/>
  <c r="BF43" i="5"/>
  <c r="BJ43" i="5" s="1"/>
  <c r="BC43" i="5"/>
  <c r="BG42" i="5"/>
  <c r="BK42" i="5" s="1"/>
  <c r="AB42" i="5"/>
  <c r="T43" i="5"/>
  <c r="X42" i="5"/>
  <c r="AN41" i="5"/>
  <c r="AR41" i="5" s="1"/>
  <c r="AF41" i="5"/>
  <c r="AJ41" i="5"/>
  <c r="AG42" i="5"/>
  <c r="AK42" i="5"/>
  <c r="AE43" i="5"/>
  <c r="AI43" i="5"/>
  <c r="AD41" i="5"/>
  <c r="AH41" i="5"/>
  <c r="Z42" i="5"/>
  <c r="AL42" i="5" s="1"/>
  <c r="AP42" i="5" s="1"/>
  <c r="R43" i="5"/>
  <c r="V42" i="5"/>
  <c r="U43" i="5"/>
  <c r="AC43" i="5" s="1"/>
  <c r="AO43" i="5" s="1"/>
  <c r="AS43" i="5" s="1"/>
  <c r="Y42" i="5"/>
  <c r="S44" i="5"/>
  <c r="AA44" i="5" s="1"/>
  <c r="AM44" i="5" s="1"/>
  <c r="AQ44" i="5" s="1"/>
  <c r="W43" i="5"/>
  <c r="BB45" i="5" l="1"/>
  <c r="BF44" i="5"/>
  <c r="BJ44" i="5" s="1"/>
  <c r="BH44" i="5"/>
  <c r="BL44" i="5"/>
  <c r="AZ46" i="5"/>
  <c r="BD45" i="5"/>
  <c r="BC44" i="5"/>
  <c r="BG43" i="5"/>
  <c r="BK43" i="5" s="1"/>
  <c r="BA45" i="5"/>
  <c r="BE44" i="5"/>
  <c r="BI44" i="5" s="1"/>
  <c r="AB43" i="5"/>
  <c r="T44" i="5"/>
  <c r="X43" i="5"/>
  <c r="AN42" i="5"/>
  <c r="AR42" i="5" s="1"/>
  <c r="AF42" i="5"/>
  <c r="AJ42" i="5"/>
  <c r="AG43" i="5"/>
  <c r="AK43" i="5"/>
  <c r="AE44" i="5"/>
  <c r="AI44" i="5"/>
  <c r="AD42" i="5"/>
  <c r="AH42" i="5"/>
  <c r="Z43" i="5"/>
  <c r="AL43" i="5" s="1"/>
  <c r="AP43" i="5" s="1"/>
  <c r="R44" i="5"/>
  <c r="V43" i="5"/>
  <c r="U44" i="5"/>
  <c r="AC44" i="5" s="1"/>
  <c r="AO44" i="5" s="1"/>
  <c r="AS44" i="5" s="1"/>
  <c r="Y43" i="5"/>
  <c r="S45" i="5"/>
  <c r="AA45" i="5" s="1"/>
  <c r="AM45" i="5" s="1"/>
  <c r="AQ45" i="5" s="1"/>
  <c r="W44" i="5"/>
  <c r="BL45" i="5" l="1"/>
  <c r="BH45" i="5"/>
  <c r="AZ47" i="5"/>
  <c r="BD46" i="5"/>
  <c r="BC45" i="5"/>
  <c r="BG44" i="5"/>
  <c r="BK44" i="5" s="1"/>
  <c r="BA46" i="5"/>
  <c r="BE45" i="5"/>
  <c r="BI45" i="5" s="1"/>
  <c r="BB46" i="5"/>
  <c r="BF45" i="5"/>
  <c r="BJ45" i="5" s="1"/>
  <c r="AB44" i="5"/>
  <c r="T45" i="5"/>
  <c r="X44" i="5"/>
  <c r="AN43" i="5"/>
  <c r="AR43" i="5" s="1"/>
  <c r="AF43" i="5"/>
  <c r="AJ43" i="5"/>
  <c r="AG44" i="5"/>
  <c r="AK44" i="5"/>
  <c r="AE45" i="5"/>
  <c r="AI45" i="5"/>
  <c r="AD43" i="5"/>
  <c r="AH43" i="5"/>
  <c r="Z44" i="5"/>
  <c r="AL44" i="5" s="1"/>
  <c r="AP44" i="5" s="1"/>
  <c r="R45" i="5"/>
  <c r="V44" i="5"/>
  <c r="U45" i="5"/>
  <c r="AC45" i="5" s="1"/>
  <c r="AO45" i="5" s="1"/>
  <c r="AS45" i="5" s="1"/>
  <c r="Y44" i="5"/>
  <c r="S46" i="5"/>
  <c r="AA46" i="5" s="1"/>
  <c r="AM46" i="5" s="1"/>
  <c r="AQ46" i="5" s="1"/>
  <c r="W45" i="5"/>
  <c r="BA47" i="5" l="1"/>
  <c r="BE46" i="5"/>
  <c r="BI46" i="5" s="1"/>
  <c r="BC46" i="5"/>
  <c r="BG45" i="5"/>
  <c r="BK45" i="5" s="1"/>
  <c r="BL46" i="5"/>
  <c r="BH46" i="5"/>
  <c r="AZ48" i="5"/>
  <c r="BD47" i="5"/>
  <c r="BB47" i="5"/>
  <c r="BF46" i="5"/>
  <c r="BJ46" i="5" s="1"/>
  <c r="AB45" i="5"/>
  <c r="X45" i="5"/>
  <c r="T46" i="5"/>
  <c r="AN44" i="5"/>
  <c r="AR44" i="5" s="1"/>
  <c r="AF44" i="5"/>
  <c r="AJ44" i="5"/>
  <c r="AG45" i="5"/>
  <c r="AK45" i="5"/>
  <c r="AE46" i="5"/>
  <c r="AI46" i="5"/>
  <c r="AD44" i="5"/>
  <c r="AH44" i="5"/>
  <c r="Z45" i="5"/>
  <c r="AL45" i="5" s="1"/>
  <c r="AP45" i="5" s="1"/>
  <c r="R46" i="5"/>
  <c r="V45" i="5"/>
  <c r="U46" i="5"/>
  <c r="AC46" i="5" s="1"/>
  <c r="AO46" i="5" s="1"/>
  <c r="AS46" i="5" s="1"/>
  <c r="Y45" i="5"/>
  <c r="S47" i="5"/>
  <c r="AA47" i="5" s="1"/>
  <c r="AM47" i="5" s="1"/>
  <c r="AQ47" i="5" s="1"/>
  <c r="W46" i="5"/>
  <c r="AZ49" i="5" l="1"/>
  <c r="BD48" i="5"/>
  <c r="BC47" i="5"/>
  <c r="BG46" i="5"/>
  <c r="BK46" i="5" s="1"/>
  <c r="BB48" i="5"/>
  <c r="BF47" i="5"/>
  <c r="BJ47" i="5" s="1"/>
  <c r="BA48" i="5"/>
  <c r="BE47" i="5"/>
  <c r="BI47" i="5" s="1"/>
  <c r="BL47" i="5"/>
  <c r="BH47" i="5"/>
  <c r="AB46" i="5"/>
  <c r="T47" i="5"/>
  <c r="X46" i="5"/>
  <c r="AN45" i="5"/>
  <c r="AR45" i="5" s="1"/>
  <c r="AF45" i="5"/>
  <c r="AJ45" i="5"/>
  <c r="AG46" i="5"/>
  <c r="AK46" i="5"/>
  <c r="AE47" i="5"/>
  <c r="AI47" i="5"/>
  <c r="AD45" i="5"/>
  <c r="AH45" i="5"/>
  <c r="Z46" i="5"/>
  <c r="AL46" i="5" s="1"/>
  <c r="AP46" i="5" s="1"/>
  <c r="R47" i="5"/>
  <c r="V46" i="5"/>
  <c r="U47" i="5"/>
  <c r="AC47" i="5" s="1"/>
  <c r="AO47" i="5" s="1"/>
  <c r="AS47" i="5" s="1"/>
  <c r="Y46" i="5"/>
  <c r="S48" i="5"/>
  <c r="AA48" i="5" s="1"/>
  <c r="AM48" i="5" s="1"/>
  <c r="AQ48" i="5" s="1"/>
  <c r="W47" i="5"/>
  <c r="BA49" i="5" l="1"/>
  <c r="BE48" i="5"/>
  <c r="BI48" i="5" s="1"/>
  <c r="BC48" i="5"/>
  <c r="BG47" i="5"/>
  <c r="BK47" i="5" s="1"/>
  <c r="BH48" i="5"/>
  <c r="BL48" i="5"/>
  <c r="BB49" i="5"/>
  <c r="BF48" i="5"/>
  <c r="BJ48" i="5" s="1"/>
  <c r="AZ50" i="5"/>
  <c r="BD49" i="5"/>
  <c r="AB47" i="5"/>
  <c r="T48" i="5"/>
  <c r="X47" i="5"/>
  <c r="AN46" i="5"/>
  <c r="AR46" i="5" s="1"/>
  <c r="AF46" i="5"/>
  <c r="AJ46" i="5"/>
  <c r="AG47" i="5"/>
  <c r="AK47" i="5"/>
  <c r="AE48" i="5"/>
  <c r="AI48" i="5"/>
  <c r="AD46" i="5"/>
  <c r="AH46" i="5"/>
  <c r="Z47" i="5"/>
  <c r="AL47" i="5" s="1"/>
  <c r="AP47" i="5" s="1"/>
  <c r="R48" i="5"/>
  <c r="V47" i="5"/>
  <c r="U48" i="5"/>
  <c r="AC48" i="5" s="1"/>
  <c r="AO48" i="5" s="1"/>
  <c r="AS48" i="5" s="1"/>
  <c r="Y47" i="5"/>
  <c r="S49" i="5"/>
  <c r="AA49" i="5" s="1"/>
  <c r="AM49" i="5" s="1"/>
  <c r="AQ49" i="5" s="1"/>
  <c r="W48" i="5"/>
  <c r="BB50" i="5" l="1"/>
  <c r="BF49" i="5"/>
  <c r="BJ49" i="5" s="1"/>
  <c r="BC49" i="5"/>
  <c r="BG48" i="5"/>
  <c r="BK48" i="5" s="1"/>
  <c r="BH49" i="5"/>
  <c r="BL49" i="5"/>
  <c r="AZ51" i="5"/>
  <c r="BD50" i="5"/>
  <c r="BA50" i="5"/>
  <c r="BE49" i="5"/>
  <c r="BI49" i="5" s="1"/>
  <c r="T49" i="5"/>
  <c r="AB48" i="5"/>
  <c r="X48" i="5"/>
  <c r="AN47" i="5"/>
  <c r="AR47" i="5" s="1"/>
  <c r="AF47" i="5"/>
  <c r="AJ47" i="5"/>
  <c r="AG48" i="5"/>
  <c r="AK48" i="5"/>
  <c r="AE49" i="5"/>
  <c r="AI49" i="5"/>
  <c r="AD47" i="5"/>
  <c r="AH47" i="5"/>
  <c r="Z48" i="5"/>
  <c r="AL48" i="5" s="1"/>
  <c r="AP48" i="5" s="1"/>
  <c r="R49" i="5"/>
  <c r="V48" i="5"/>
  <c r="U49" i="5"/>
  <c r="AC49" i="5" s="1"/>
  <c r="AO49" i="5" s="1"/>
  <c r="AS49" i="5" s="1"/>
  <c r="Y48" i="5"/>
  <c r="S50" i="5"/>
  <c r="AA50" i="5" s="1"/>
  <c r="AM50" i="5" s="1"/>
  <c r="AQ50" i="5" s="1"/>
  <c r="W49" i="5"/>
  <c r="AZ52" i="5" l="1"/>
  <c r="BD51" i="5"/>
  <c r="BC50" i="5"/>
  <c r="BG49" i="5"/>
  <c r="BK49" i="5" s="1"/>
  <c r="BA51" i="5"/>
  <c r="BE50" i="5"/>
  <c r="BI50" i="5" s="1"/>
  <c r="BB51" i="5"/>
  <c r="BF50" i="5"/>
  <c r="BJ50" i="5" s="1"/>
  <c r="BL50" i="5"/>
  <c r="BH50" i="5"/>
  <c r="AN48" i="5"/>
  <c r="AR48" i="5" s="1"/>
  <c r="AF48" i="5"/>
  <c r="AJ48" i="5"/>
  <c r="AB49" i="5"/>
  <c r="T50" i="5"/>
  <c r="X49" i="5"/>
  <c r="AG49" i="5"/>
  <c r="AK49" i="5"/>
  <c r="AE50" i="5"/>
  <c r="AI50" i="5"/>
  <c r="AD48" i="5"/>
  <c r="AH48" i="5"/>
  <c r="Z49" i="5"/>
  <c r="AL49" i="5" s="1"/>
  <c r="AP49" i="5" s="1"/>
  <c r="R50" i="5"/>
  <c r="V49" i="5"/>
  <c r="U50" i="5"/>
  <c r="AC50" i="5" s="1"/>
  <c r="AO50" i="5" s="1"/>
  <c r="AS50" i="5" s="1"/>
  <c r="Y49" i="5"/>
  <c r="S51" i="5"/>
  <c r="AA51" i="5" s="1"/>
  <c r="AM51" i="5" s="1"/>
  <c r="AQ51" i="5" s="1"/>
  <c r="W50" i="5"/>
  <c r="BB52" i="5" l="1"/>
  <c r="BF51" i="5"/>
  <c r="BJ51" i="5" s="1"/>
  <c r="BA52" i="5"/>
  <c r="BE51" i="5"/>
  <c r="BI51" i="5" s="1"/>
  <c r="BC51" i="5"/>
  <c r="BG50" i="5"/>
  <c r="BK50" i="5" s="1"/>
  <c r="BL51" i="5"/>
  <c r="BH51" i="5"/>
  <c r="AZ53" i="5"/>
  <c r="BD52" i="5"/>
  <c r="AB50" i="5"/>
  <c r="T51" i="5"/>
  <c r="X50" i="5"/>
  <c r="AN49" i="5"/>
  <c r="AR49" i="5" s="1"/>
  <c r="AF49" i="5"/>
  <c r="AJ49" i="5"/>
  <c r="AG50" i="5"/>
  <c r="AK50" i="5"/>
  <c r="AE51" i="5"/>
  <c r="AI51" i="5"/>
  <c r="AD49" i="5"/>
  <c r="AH49" i="5"/>
  <c r="Z50" i="5"/>
  <c r="AL50" i="5" s="1"/>
  <c r="AP50" i="5" s="1"/>
  <c r="R51" i="5"/>
  <c r="V50" i="5"/>
  <c r="U51" i="5"/>
  <c r="AC51" i="5" s="1"/>
  <c r="AO51" i="5" s="1"/>
  <c r="AS51" i="5" s="1"/>
  <c r="Y50" i="5"/>
  <c r="S52" i="5"/>
  <c r="AA52" i="5" s="1"/>
  <c r="AM52" i="5" s="1"/>
  <c r="AQ52" i="5" s="1"/>
  <c r="W51" i="5"/>
  <c r="BC52" i="5" l="1"/>
  <c r="BG51" i="5"/>
  <c r="BK51" i="5" s="1"/>
  <c r="BA53" i="5"/>
  <c r="BE52" i="5"/>
  <c r="BI52" i="5" s="1"/>
  <c r="BL52" i="5"/>
  <c r="BH52" i="5"/>
  <c r="AZ54" i="5"/>
  <c r="BD53" i="5"/>
  <c r="BB53" i="5"/>
  <c r="BF52" i="5"/>
  <c r="BJ52" i="5" s="1"/>
  <c r="AB51" i="5"/>
  <c r="T52" i="5"/>
  <c r="X51" i="5"/>
  <c r="AN50" i="5"/>
  <c r="AR50" i="5" s="1"/>
  <c r="AF50" i="5"/>
  <c r="AJ50" i="5"/>
  <c r="AG51" i="5"/>
  <c r="AK51" i="5"/>
  <c r="AE52" i="5"/>
  <c r="AI52" i="5"/>
  <c r="AD50" i="5"/>
  <c r="AH50" i="5"/>
  <c r="Z51" i="5"/>
  <c r="AL51" i="5" s="1"/>
  <c r="AP51" i="5" s="1"/>
  <c r="R52" i="5"/>
  <c r="V51" i="5"/>
  <c r="U52" i="5"/>
  <c r="AC52" i="5" s="1"/>
  <c r="AO52" i="5" s="1"/>
  <c r="AS52" i="5" s="1"/>
  <c r="Y51" i="5"/>
  <c r="S53" i="5"/>
  <c r="AA53" i="5" s="1"/>
  <c r="AM53" i="5" s="1"/>
  <c r="AQ53" i="5" s="1"/>
  <c r="W52" i="5"/>
  <c r="BL53" i="5" l="1"/>
  <c r="BH53" i="5"/>
  <c r="AZ55" i="5"/>
  <c r="BD54" i="5"/>
  <c r="BA54" i="5"/>
  <c r="BE53" i="5"/>
  <c r="BI53" i="5" s="1"/>
  <c r="BB54" i="5"/>
  <c r="BF53" i="5"/>
  <c r="BJ53" i="5" s="1"/>
  <c r="BC53" i="5"/>
  <c r="BG52" i="5"/>
  <c r="BK52" i="5" s="1"/>
  <c r="AB52" i="5"/>
  <c r="T53" i="5"/>
  <c r="X52" i="5"/>
  <c r="AN51" i="5"/>
  <c r="AR51" i="5" s="1"/>
  <c r="AF51" i="5"/>
  <c r="AJ51" i="5"/>
  <c r="AG52" i="5"/>
  <c r="AK52" i="5"/>
  <c r="AE53" i="5"/>
  <c r="AI53" i="5"/>
  <c r="AD51" i="5"/>
  <c r="AH51" i="5"/>
  <c r="Z52" i="5"/>
  <c r="AL52" i="5" s="1"/>
  <c r="AP52" i="5" s="1"/>
  <c r="R53" i="5"/>
  <c r="V52" i="5"/>
  <c r="U53" i="5"/>
  <c r="AC53" i="5" s="1"/>
  <c r="AO53" i="5" s="1"/>
  <c r="AS53" i="5" s="1"/>
  <c r="Y52" i="5"/>
  <c r="S54" i="5"/>
  <c r="AA54" i="5" s="1"/>
  <c r="AM54" i="5" s="1"/>
  <c r="AQ54" i="5" s="1"/>
  <c r="W53" i="5"/>
  <c r="BB55" i="5" l="1"/>
  <c r="BF54" i="5"/>
  <c r="BJ54" i="5" s="1"/>
  <c r="BA55" i="5"/>
  <c r="BE54" i="5"/>
  <c r="BI54" i="5" s="1"/>
  <c r="BL54" i="5"/>
  <c r="BH54" i="5"/>
  <c r="AZ56" i="5"/>
  <c r="BD55" i="5"/>
  <c r="BC54" i="5"/>
  <c r="BG53" i="5"/>
  <c r="BK53" i="5" s="1"/>
  <c r="AB53" i="5"/>
  <c r="T54" i="5"/>
  <c r="X53" i="5"/>
  <c r="AN52" i="5"/>
  <c r="AR52" i="5" s="1"/>
  <c r="AF52" i="5"/>
  <c r="AJ52" i="5"/>
  <c r="AG53" i="5"/>
  <c r="AK53" i="5"/>
  <c r="AE54" i="5"/>
  <c r="AI54" i="5"/>
  <c r="AD52" i="5"/>
  <c r="AH52" i="5"/>
  <c r="Z53" i="5"/>
  <c r="AL53" i="5" s="1"/>
  <c r="AP53" i="5" s="1"/>
  <c r="R54" i="5"/>
  <c r="V53" i="5"/>
  <c r="U54" i="5"/>
  <c r="AC54" i="5" s="1"/>
  <c r="AO54" i="5" s="1"/>
  <c r="AS54" i="5" s="1"/>
  <c r="Y53" i="5"/>
  <c r="S55" i="5"/>
  <c r="AA55" i="5" s="1"/>
  <c r="AM55" i="5" s="1"/>
  <c r="AQ55" i="5" s="1"/>
  <c r="W54" i="5"/>
  <c r="AZ57" i="5" l="1"/>
  <c r="BD56" i="5"/>
  <c r="BA56" i="5"/>
  <c r="BE55" i="5"/>
  <c r="BI55" i="5" s="1"/>
  <c r="BC55" i="5"/>
  <c r="BG54" i="5"/>
  <c r="BK54" i="5" s="1"/>
  <c r="BB56" i="5"/>
  <c r="BF55" i="5"/>
  <c r="BJ55" i="5" s="1"/>
  <c r="BL55" i="5"/>
  <c r="BH55" i="5"/>
  <c r="AB54" i="5"/>
  <c r="T55" i="5"/>
  <c r="X54" i="5"/>
  <c r="AN53" i="5"/>
  <c r="AR53" i="5" s="1"/>
  <c r="AF53" i="5"/>
  <c r="AJ53" i="5"/>
  <c r="AG54" i="5"/>
  <c r="AK54" i="5"/>
  <c r="AE55" i="5"/>
  <c r="AI55" i="5"/>
  <c r="AD53" i="5"/>
  <c r="AH53" i="5"/>
  <c r="Z54" i="5"/>
  <c r="AL54" i="5" s="1"/>
  <c r="AP54" i="5" s="1"/>
  <c r="V54" i="5"/>
  <c r="R55" i="5"/>
  <c r="U55" i="5"/>
  <c r="AC55" i="5" s="1"/>
  <c r="AO55" i="5" s="1"/>
  <c r="AS55" i="5" s="1"/>
  <c r="Y54" i="5"/>
  <c r="S56" i="5"/>
  <c r="AA56" i="5" s="1"/>
  <c r="AM56" i="5" s="1"/>
  <c r="AQ56" i="5" s="1"/>
  <c r="W55" i="5"/>
  <c r="BL56" i="5" l="1"/>
  <c r="BH56" i="5"/>
  <c r="BB57" i="5"/>
  <c r="BF56" i="5"/>
  <c r="BJ56" i="5" s="1"/>
  <c r="BC56" i="5"/>
  <c r="BG55" i="5"/>
  <c r="BK55" i="5" s="1"/>
  <c r="BA57" i="5"/>
  <c r="BE56" i="5"/>
  <c r="BI56" i="5" s="1"/>
  <c r="AZ58" i="5"/>
  <c r="BD57" i="5"/>
  <c r="AB55" i="5"/>
  <c r="T56" i="5"/>
  <c r="X55" i="5"/>
  <c r="AN54" i="5"/>
  <c r="AR54" i="5" s="1"/>
  <c r="AF54" i="5"/>
  <c r="AJ54" i="5"/>
  <c r="AG55" i="5"/>
  <c r="AK55" i="5"/>
  <c r="AE56" i="5"/>
  <c r="AI56" i="5"/>
  <c r="AD54" i="5"/>
  <c r="AH54" i="5"/>
  <c r="Z55" i="5"/>
  <c r="AL55" i="5" s="1"/>
  <c r="AP55" i="5" s="1"/>
  <c r="R56" i="5"/>
  <c r="V55" i="5"/>
  <c r="U56" i="5"/>
  <c r="AC56" i="5" s="1"/>
  <c r="AO56" i="5" s="1"/>
  <c r="AS56" i="5" s="1"/>
  <c r="Y55" i="5"/>
  <c r="S57" i="5"/>
  <c r="AA57" i="5" s="1"/>
  <c r="AM57" i="5" s="1"/>
  <c r="AQ57" i="5" s="1"/>
  <c r="W56" i="5"/>
  <c r="BA58" i="5" l="1"/>
  <c r="BE57" i="5"/>
  <c r="BI57" i="5" s="1"/>
  <c r="BC57" i="5"/>
  <c r="BG56" i="5"/>
  <c r="BK56" i="5" s="1"/>
  <c r="BB58" i="5"/>
  <c r="BF57" i="5"/>
  <c r="BJ57" i="5" s="1"/>
  <c r="BH57" i="5"/>
  <c r="BL57" i="5"/>
  <c r="AZ59" i="5"/>
  <c r="BD58" i="5"/>
  <c r="AB56" i="5"/>
  <c r="T57" i="5"/>
  <c r="X56" i="5"/>
  <c r="AN55" i="5"/>
  <c r="AR55" i="5" s="1"/>
  <c r="AF55" i="5"/>
  <c r="AJ55" i="5"/>
  <c r="AG56" i="5"/>
  <c r="AK56" i="5"/>
  <c r="AE57" i="5"/>
  <c r="AI57" i="5"/>
  <c r="AD55" i="5"/>
  <c r="AH55" i="5"/>
  <c r="Z56" i="5"/>
  <c r="AL56" i="5" s="1"/>
  <c r="AP56" i="5" s="1"/>
  <c r="R57" i="5"/>
  <c r="V56" i="5"/>
  <c r="U57" i="5"/>
  <c r="AC57" i="5" s="1"/>
  <c r="AO57" i="5" s="1"/>
  <c r="AS57" i="5" s="1"/>
  <c r="Y56" i="5"/>
  <c r="S58" i="5"/>
  <c r="AA58" i="5" s="1"/>
  <c r="AM58" i="5" s="1"/>
  <c r="AQ58" i="5" s="1"/>
  <c r="W57" i="5"/>
  <c r="BB59" i="5" l="1"/>
  <c r="BF58" i="5"/>
  <c r="BJ58" i="5" s="1"/>
  <c r="BC58" i="5"/>
  <c r="BG57" i="5"/>
  <c r="BK57" i="5" s="1"/>
  <c r="BL58" i="5"/>
  <c r="BH58" i="5"/>
  <c r="AZ60" i="5"/>
  <c r="BD59" i="5"/>
  <c r="BA59" i="5"/>
  <c r="BE58" i="5"/>
  <c r="BI58" i="5" s="1"/>
  <c r="AB57" i="5"/>
  <c r="T58" i="5"/>
  <c r="X57" i="5"/>
  <c r="AN56" i="5"/>
  <c r="AR56" i="5" s="1"/>
  <c r="AF56" i="5"/>
  <c r="AJ56" i="5"/>
  <c r="AG57" i="5"/>
  <c r="AK57" i="5"/>
  <c r="AE58" i="5"/>
  <c r="AI58" i="5"/>
  <c r="AD56" i="5"/>
  <c r="AH56" i="5"/>
  <c r="Z57" i="5"/>
  <c r="AL57" i="5" s="1"/>
  <c r="AP57" i="5" s="1"/>
  <c r="V57" i="5"/>
  <c r="R58" i="5"/>
  <c r="U58" i="5"/>
  <c r="AC58" i="5" s="1"/>
  <c r="AO58" i="5" s="1"/>
  <c r="AS58" i="5" s="1"/>
  <c r="Y57" i="5"/>
  <c r="S59" i="5"/>
  <c r="AA59" i="5" s="1"/>
  <c r="AM59" i="5" s="1"/>
  <c r="AQ59" i="5" s="1"/>
  <c r="W58" i="5"/>
  <c r="AZ61" i="5" l="1"/>
  <c r="BD60" i="5"/>
  <c r="BC59" i="5"/>
  <c r="BG58" i="5"/>
  <c r="BK58" i="5" s="1"/>
  <c r="BA60" i="5"/>
  <c r="BE59" i="5"/>
  <c r="BI59" i="5" s="1"/>
  <c r="BB60" i="5"/>
  <c r="BF59" i="5"/>
  <c r="BJ59" i="5" s="1"/>
  <c r="BL59" i="5"/>
  <c r="BH59" i="5"/>
  <c r="AB58" i="5"/>
  <c r="T59" i="5"/>
  <c r="X58" i="5"/>
  <c r="AN57" i="5"/>
  <c r="AR57" i="5" s="1"/>
  <c r="AF57" i="5"/>
  <c r="AJ57" i="5"/>
  <c r="AG58" i="5"/>
  <c r="AK58" i="5"/>
  <c r="AE59" i="5"/>
  <c r="AI59" i="5"/>
  <c r="AD57" i="5"/>
  <c r="AH57" i="5"/>
  <c r="Z58" i="5"/>
  <c r="AL58" i="5" s="1"/>
  <c r="AP58" i="5" s="1"/>
  <c r="R59" i="5"/>
  <c r="V58" i="5"/>
  <c r="U59" i="5"/>
  <c r="AC59" i="5" s="1"/>
  <c r="AO59" i="5" s="1"/>
  <c r="AS59" i="5" s="1"/>
  <c r="Y58" i="5"/>
  <c r="S60" i="5"/>
  <c r="AA60" i="5" s="1"/>
  <c r="AM60" i="5" s="1"/>
  <c r="AQ60" i="5" s="1"/>
  <c r="W59" i="5"/>
  <c r="BB61" i="5" l="1"/>
  <c r="BF60" i="5"/>
  <c r="BJ60" i="5" s="1"/>
  <c r="BL60" i="5"/>
  <c r="BH60" i="5"/>
  <c r="BA61" i="5"/>
  <c r="BE60" i="5"/>
  <c r="BI60" i="5" s="1"/>
  <c r="BC60" i="5"/>
  <c r="BG59" i="5"/>
  <c r="BK59" i="5" s="1"/>
  <c r="AZ62" i="5"/>
  <c r="BD61" i="5"/>
  <c r="AB59" i="5"/>
  <c r="T60" i="5"/>
  <c r="X59" i="5"/>
  <c r="AN58" i="5"/>
  <c r="AR58" i="5" s="1"/>
  <c r="AF58" i="5"/>
  <c r="AJ58" i="5"/>
  <c r="AG59" i="5"/>
  <c r="AK59" i="5"/>
  <c r="AE60" i="5"/>
  <c r="AI60" i="5"/>
  <c r="AD58" i="5"/>
  <c r="AH58" i="5"/>
  <c r="Z59" i="5"/>
  <c r="AL59" i="5" s="1"/>
  <c r="AP59" i="5" s="1"/>
  <c r="R60" i="5"/>
  <c r="V59" i="5"/>
  <c r="U60" i="5"/>
  <c r="AC60" i="5" s="1"/>
  <c r="AO60" i="5" s="1"/>
  <c r="AS60" i="5" s="1"/>
  <c r="Y59" i="5"/>
  <c r="S61" i="5"/>
  <c r="AA61" i="5" s="1"/>
  <c r="AM61" i="5" s="1"/>
  <c r="AQ61" i="5" s="1"/>
  <c r="W60" i="5"/>
  <c r="BC61" i="5" l="1"/>
  <c r="BG60" i="5"/>
  <c r="BK60" i="5" s="1"/>
  <c r="BA62" i="5"/>
  <c r="BE61" i="5"/>
  <c r="BI61" i="5" s="1"/>
  <c r="BL61" i="5"/>
  <c r="BH61" i="5"/>
  <c r="AZ63" i="5"/>
  <c r="BD62" i="5"/>
  <c r="BB62" i="5"/>
  <c r="BF61" i="5"/>
  <c r="BJ61" i="5" s="1"/>
  <c r="AB60" i="5"/>
  <c r="T61" i="5"/>
  <c r="X60" i="5"/>
  <c r="AN59" i="5"/>
  <c r="AR59" i="5" s="1"/>
  <c r="AF59" i="5"/>
  <c r="AJ59" i="5"/>
  <c r="AG60" i="5"/>
  <c r="AK60" i="5"/>
  <c r="AE61" i="5"/>
  <c r="AI61" i="5"/>
  <c r="AD59" i="5"/>
  <c r="AH59" i="5"/>
  <c r="Z60" i="5"/>
  <c r="AL60" i="5" s="1"/>
  <c r="AP60" i="5" s="1"/>
  <c r="R61" i="5"/>
  <c r="V60" i="5"/>
  <c r="U61" i="5"/>
  <c r="AC61" i="5" s="1"/>
  <c r="AO61" i="5" s="1"/>
  <c r="AS61" i="5" s="1"/>
  <c r="Y60" i="5"/>
  <c r="S62" i="5"/>
  <c r="AA62" i="5" s="1"/>
  <c r="AM62" i="5" s="1"/>
  <c r="AQ62" i="5" s="1"/>
  <c r="W61" i="5"/>
  <c r="BL62" i="5" l="1"/>
  <c r="BH62" i="5"/>
  <c r="AZ64" i="5"/>
  <c r="BD63" i="5"/>
  <c r="BA63" i="5"/>
  <c r="BE62" i="5"/>
  <c r="BI62" i="5" s="1"/>
  <c r="BB63" i="5"/>
  <c r="BF62" i="5"/>
  <c r="BJ62" i="5" s="1"/>
  <c r="BC62" i="5"/>
  <c r="BG61" i="5"/>
  <c r="BK61" i="5" s="1"/>
  <c r="AB61" i="5"/>
  <c r="X61" i="5"/>
  <c r="T62" i="5"/>
  <c r="AN60" i="5"/>
  <c r="AR60" i="5" s="1"/>
  <c r="AF60" i="5"/>
  <c r="AJ60" i="5"/>
  <c r="AG61" i="5"/>
  <c r="AK61" i="5"/>
  <c r="AE62" i="5"/>
  <c r="AI62" i="5"/>
  <c r="AD60" i="5"/>
  <c r="AH60" i="5"/>
  <c r="Z61" i="5"/>
  <c r="AL61" i="5" s="1"/>
  <c r="AP61" i="5" s="1"/>
  <c r="R62" i="5"/>
  <c r="V61" i="5"/>
  <c r="U62" i="5"/>
  <c r="AC62" i="5" s="1"/>
  <c r="AO62" i="5" s="1"/>
  <c r="AS62" i="5" s="1"/>
  <c r="Y61" i="5"/>
  <c r="S63" i="5"/>
  <c r="AA63" i="5" s="1"/>
  <c r="AM63" i="5" s="1"/>
  <c r="AQ63" i="5" s="1"/>
  <c r="W62" i="5"/>
  <c r="BB64" i="5" l="1"/>
  <c r="BF63" i="5"/>
  <c r="BJ63" i="5" s="1"/>
  <c r="BA64" i="5"/>
  <c r="BE63" i="5"/>
  <c r="BI63" i="5" s="1"/>
  <c r="BL63" i="5"/>
  <c r="BH63" i="5"/>
  <c r="AZ65" i="5"/>
  <c r="BD64" i="5"/>
  <c r="BC63" i="5"/>
  <c r="BG62" i="5"/>
  <c r="BK62" i="5" s="1"/>
  <c r="AB62" i="5"/>
  <c r="X62" i="5"/>
  <c r="T63" i="5"/>
  <c r="AN61" i="5"/>
  <c r="AR61" i="5" s="1"/>
  <c r="AF61" i="5"/>
  <c r="AJ61" i="5"/>
  <c r="AG62" i="5"/>
  <c r="AK62" i="5"/>
  <c r="AE63" i="5"/>
  <c r="AI63" i="5"/>
  <c r="AD61" i="5"/>
  <c r="AH61" i="5"/>
  <c r="Z62" i="5"/>
  <c r="AL62" i="5" s="1"/>
  <c r="AP62" i="5" s="1"/>
  <c r="R63" i="5"/>
  <c r="V62" i="5"/>
  <c r="U63" i="5"/>
  <c r="AC63" i="5" s="1"/>
  <c r="AO63" i="5" s="1"/>
  <c r="AS63" i="5" s="1"/>
  <c r="Y62" i="5"/>
  <c r="S64" i="5"/>
  <c r="AA64" i="5" s="1"/>
  <c r="AM64" i="5" s="1"/>
  <c r="AQ64" i="5" s="1"/>
  <c r="W63" i="5"/>
  <c r="BA65" i="5" l="1"/>
  <c r="BE64" i="5"/>
  <c r="BI64" i="5" s="1"/>
  <c r="BC64" i="5"/>
  <c r="BG63" i="5"/>
  <c r="BK63" i="5" s="1"/>
  <c r="BB65" i="5"/>
  <c r="BF64" i="5"/>
  <c r="BJ64" i="5" s="1"/>
  <c r="BL64" i="5"/>
  <c r="BH64" i="5"/>
  <c r="AZ66" i="5"/>
  <c r="BD65" i="5"/>
  <c r="AB63" i="5"/>
  <c r="T64" i="5"/>
  <c r="X63" i="5"/>
  <c r="AN62" i="5"/>
  <c r="AR62" i="5" s="1"/>
  <c r="AF62" i="5"/>
  <c r="AJ62" i="5"/>
  <c r="AG63" i="5"/>
  <c r="AK63" i="5"/>
  <c r="AE64" i="5"/>
  <c r="AI64" i="5"/>
  <c r="AD62" i="5"/>
  <c r="AH62" i="5"/>
  <c r="Z63" i="5"/>
  <c r="AL63" i="5" s="1"/>
  <c r="AP63" i="5" s="1"/>
  <c r="R64" i="5"/>
  <c r="V63" i="5"/>
  <c r="U64" i="5"/>
  <c r="AC64" i="5" s="1"/>
  <c r="AO64" i="5" s="1"/>
  <c r="AS64" i="5" s="1"/>
  <c r="Y63" i="5"/>
  <c r="S65" i="5"/>
  <c r="AA65" i="5" s="1"/>
  <c r="AM65" i="5" s="1"/>
  <c r="AQ65" i="5" s="1"/>
  <c r="W64" i="5"/>
  <c r="BB66" i="5" l="1"/>
  <c r="BF65" i="5"/>
  <c r="BJ65" i="5" s="1"/>
  <c r="BC65" i="5"/>
  <c r="BG64" i="5"/>
  <c r="BK64" i="5" s="1"/>
  <c r="BH65" i="5"/>
  <c r="BL65" i="5"/>
  <c r="AZ67" i="5"/>
  <c r="BD66" i="5"/>
  <c r="BA66" i="5"/>
  <c r="BE65" i="5"/>
  <c r="BI65" i="5" s="1"/>
  <c r="AB64" i="5"/>
  <c r="T65" i="5"/>
  <c r="X64" i="5"/>
  <c r="AN63" i="5"/>
  <c r="AR63" i="5" s="1"/>
  <c r="AF63" i="5"/>
  <c r="AJ63" i="5"/>
  <c r="AG64" i="5"/>
  <c r="AK64" i="5"/>
  <c r="AE65" i="5"/>
  <c r="AI65" i="5"/>
  <c r="AD63" i="5"/>
  <c r="AH63" i="5"/>
  <c r="Z64" i="5"/>
  <c r="AL64" i="5" s="1"/>
  <c r="AP64" i="5" s="1"/>
  <c r="R65" i="5"/>
  <c r="V64" i="5"/>
  <c r="U65" i="5"/>
  <c r="AC65" i="5" s="1"/>
  <c r="AO65" i="5" s="1"/>
  <c r="AS65" i="5" s="1"/>
  <c r="Y64" i="5"/>
  <c r="S66" i="5"/>
  <c r="AA66" i="5" s="1"/>
  <c r="AM66" i="5" s="1"/>
  <c r="AQ66" i="5" s="1"/>
  <c r="W65" i="5"/>
  <c r="BL66" i="5" l="1"/>
  <c r="BH66" i="5"/>
  <c r="AZ68" i="5"/>
  <c r="BD67" i="5"/>
  <c r="BC66" i="5"/>
  <c r="BG65" i="5"/>
  <c r="BK65" i="5" s="1"/>
  <c r="BA67" i="5"/>
  <c r="BE66" i="5"/>
  <c r="BI66" i="5" s="1"/>
  <c r="BB67" i="5"/>
  <c r="BF66" i="5"/>
  <c r="BJ66" i="5" s="1"/>
  <c r="AB65" i="5"/>
  <c r="T66" i="5"/>
  <c r="X65" i="5"/>
  <c r="AN64" i="5"/>
  <c r="AR64" i="5" s="1"/>
  <c r="AJ64" i="5"/>
  <c r="AF64" i="5"/>
  <c r="AG65" i="5"/>
  <c r="AK65" i="5"/>
  <c r="AE66" i="5"/>
  <c r="AI66" i="5"/>
  <c r="AD64" i="5"/>
  <c r="AH64" i="5"/>
  <c r="Z65" i="5"/>
  <c r="AL65" i="5" s="1"/>
  <c r="AP65" i="5" s="1"/>
  <c r="V65" i="5"/>
  <c r="R66" i="5"/>
  <c r="U66" i="5"/>
  <c r="AC66" i="5" s="1"/>
  <c r="AO66" i="5" s="1"/>
  <c r="AS66" i="5" s="1"/>
  <c r="Y65" i="5"/>
  <c r="S67" i="5"/>
  <c r="AA67" i="5" s="1"/>
  <c r="AM67" i="5" s="1"/>
  <c r="AQ67" i="5" s="1"/>
  <c r="W66" i="5"/>
  <c r="BA68" i="5" l="1"/>
  <c r="BE67" i="5"/>
  <c r="BI67" i="5" s="1"/>
  <c r="BC67" i="5"/>
  <c r="BG66" i="5"/>
  <c r="BK66" i="5" s="1"/>
  <c r="BL67" i="5"/>
  <c r="BH67" i="5"/>
  <c r="AZ69" i="5"/>
  <c r="BD68" i="5"/>
  <c r="BB68" i="5"/>
  <c r="BF67" i="5"/>
  <c r="BJ67" i="5" s="1"/>
  <c r="AB66" i="5"/>
  <c r="T67" i="5"/>
  <c r="X66" i="5"/>
  <c r="AN65" i="5"/>
  <c r="AR65" i="5" s="1"/>
  <c r="AF65" i="5"/>
  <c r="AJ65" i="5"/>
  <c r="AG66" i="5"/>
  <c r="AK66" i="5"/>
  <c r="AE67" i="5"/>
  <c r="AI67" i="5"/>
  <c r="AD65" i="5"/>
  <c r="AH65" i="5"/>
  <c r="Z66" i="5"/>
  <c r="AL66" i="5" s="1"/>
  <c r="AP66" i="5" s="1"/>
  <c r="R67" i="5"/>
  <c r="V66" i="5"/>
  <c r="U67" i="5"/>
  <c r="AC67" i="5" s="1"/>
  <c r="AO67" i="5" s="1"/>
  <c r="AS67" i="5" s="1"/>
  <c r="Y66" i="5"/>
  <c r="S68" i="5"/>
  <c r="AA68" i="5" s="1"/>
  <c r="AM68" i="5" s="1"/>
  <c r="AQ68" i="5" s="1"/>
  <c r="W67" i="5"/>
  <c r="AZ70" i="5" l="1"/>
  <c r="BD69" i="5"/>
  <c r="BL68" i="5"/>
  <c r="BH68" i="5"/>
  <c r="BC68" i="5"/>
  <c r="BG67" i="5"/>
  <c r="BK67" i="5" s="1"/>
  <c r="BB69" i="5"/>
  <c r="BF68" i="5"/>
  <c r="BJ68" i="5" s="1"/>
  <c r="BA69" i="5"/>
  <c r="BE68" i="5"/>
  <c r="BI68" i="5" s="1"/>
  <c r="T68" i="5"/>
  <c r="X67" i="5"/>
  <c r="AB67" i="5"/>
  <c r="AN66" i="5"/>
  <c r="AR66" i="5" s="1"/>
  <c r="AF66" i="5"/>
  <c r="AJ66" i="5"/>
  <c r="AG67" i="5"/>
  <c r="AK67" i="5"/>
  <c r="AE68" i="5"/>
  <c r="AI68" i="5"/>
  <c r="AD66" i="5"/>
  <c r="AH66" i="5"/>
  <c r="Z67" i="5"/>
  <c r="AL67" i="5" s="1"/>
  <c r="AP67" i="5" s="1"/>
  <c r="R68" i="5"/>
  <c r="V67" i="5"/>
  <c r="U68" i="5"/>
  <c r="AC68" i="5" s="1"/>
  <c r="AO68" i="5" s="1"/>
  <c r="AS68" i="5" s="1"/>
  <c r="Y67" i="5"/>
  <c r="S69" i="5"/>
  <c r="AA69" i="5" s="1"/>
  <c r="AM69" i="5" s="1"/>
  <c r="AQ69" i="5" s="1"/>
  <c r="W68" i="5"/>
  <c r="BB70" i="5" l="1"/>
  <c r="BF69" i="5"/>
  <c r="BJ69" i="5" s="1"/>
  <c r="BC69" i="5"/>
  <c r="BG68" i="5"/>
  <c r="BK68" i="5" s="1"/>
  <c r="BH69" i="5"/>
  <c r="BL69" i="5"/>
  <c r="BA70" i="5"/>
  <c r="BE69" i="5"/>
  <c r="BI69" i="5" s="1"/>
  <c r="AZ71" i="5"/>
  <c r="BD70" i="5"/>
  <c r="AN67" i="5"/>
  <c r="AR67" i="5" s="1"/>
  <c r="AF67" i="5"/>
  <c r="AJ67" i="5"/>
  <c r="AB68" i="5"/>
  <c r="T69" i="5"/>
  <c r="X68" i="5"/>
  <c r="AG68" i="5"/>
  <c r="AK68" i="5"/>
  <c r="AE69" i="5"/>
  <c r="AI69" i="5"/>
  <c r="AD67" i="5"/>
  <c r="AH67" i="5"/>
  <c r="Z68" i="5"/>
  <c r="AL68" i="5" s="1"/>
  <c r="AP68" i="5" s="1"/>
  <c r="R69" i="5"/>
  <c r="V68" i="5"/>
  <c r="U69" i="5"/>
  <c r="AC69" i="5" s="1"/>
  <c r="AO69" i="5" s="1"/>
  <c r="AS69" i="5" s="1"/>
  <c r="Y68" i="5"/>
  <c r="S70" i="5"/>
  <c r="AA70" i="5" s="1"/>
  <c r="AM70" i="5" s="1"/>
  <c r="AQ70" i="5" s="1"/>
  <c r="W69" i="5"/>
  <c r="BA71" i="5" l="1"/>
  <c r="BE70" i="5"/>
  <c r="BI70" i="5" s="1"/>
  <c r="BC70" i="5"/>
  <c r="BG69" i="5"/>
  <c r="BK69" i="5" s="1"/>
  <c r="BL70" i="5"/>
  <c r="BH70" i="5"/>
  <c r="AZ72" i="5"/>
  <c r="BD71" i="5"/>
  <c r="BB71" i="5"/>
  <c r="BF70" i="5"/>
  <c r="BJ70" i="5" s="1"/>
  <c r="AN68" i="5"/>
  <c r="AR68" i="5" s="1"/>
  <c r="AF68" i="5"/>
  <c r="AJ68" i="5"/>
  <c r="AB69" i="5"/>
  <c r="T70" i="5"/>
  <c r="X69" i="5"/>
  <c r="AG69" i="5"/>
  <c r="AK69" i="5"/>
  <c r="AE70" i="5"/>
  <c r="AI70" i="5"/>
  <c r="AD68" i="5"/>
  <c r="AH68" i="5"/>
  <c r="Z69" i="5"/>
  <c r="AL69" i="5" s="1"/>
  <c r="AP69" i="5" s="1"/>
  <c r="R70" i="5"/>
  <c r="V69" i="5"/>
  <c r="U70" i="5"/>
  <c r="AC70" i="5" s="1"/>
  <c r="AO70" i="5" s="1"/>
  <c r="AS70" i="5" s="1"/>
  <c r="Y69" i="5"/>
  <c r="S71" i="5"/>
  <c r="AA71" i="5" s="1"/>
  <c r="AM71" i="5" s="1"/>
  <c r="AQ71" i="5" s="1"/>
  <c r="W70" i="5"/>
  <c r="BL71" i="5" l="1"/>
  <c r="BH71" i="5"/>
  <c r="AZ73" i="5"/>
  <c r="BD72" i="5"/>
  <c r="BC71" i="5"/>
  <c r="BG70" i="5"/>
  <c r="BK70" i="5" s="1"/>
  <c r="BB72" i="5"/>
  <c r="BF71" i="5"/>
  <c r="BJ71" i="5" s="1"/>
  <c r="BA72" i="5"/>
  <c r="BE71" i="5"/>
  <c r="BI71" i="5" s="1"/>
  <c r="AB70" i="5"/>
  <c r="T71" i="5"/>
  <c r="X70" i="5"/>
  <c r="AN69" i="5"/>
  <c r="AR69" i="5" s="1"/>
  <c r="AF69" i="5"/>
  <c r="AJ69" i="5"/>
  <c r="AG70" i="5"/>
  <c r="AK70" i="5"/>
  <c r="AE71" i="5"/>
  <c r="AI71" i="5"/>
  <c r="AD69" i="5"/>
  <c r="AH69" i="5"/>
  <c r="Z70" i="5"/>
  <c r="AL70" i="5" s="1"/>
  <c r="AP70" i="5" s="1"/>
  <c r="V70" i="5"/>
  <c r="R71" i="5"/>
  <c r="U71" i="5"/>
  <c r="AC71" i="5" s="1"/>
  <c r="AO71" i="5" s="1"/>
  <c r="AS71" i="5" s="1"/>
  <c r="Y70" i="5"/>
  <c r="S72" i="5"/>
  <c r="AA72" i="5" s="1"/>
  <c r="AM72" i="5" s="1"/>
  <c r="AQ72" i="5" s="1"/>
  <c r="W71" i="5"/>
  <c r="BB73" i="5" l="1"/>
  <c r="BF72" i="5"/>
  <c r="BJ72" i="5" s="1"/>
  <c r="BC72" i="5"/>
  <c r="BG71" i="5"/>
  <c r="BK71" i="5" s="1"/>
  <c r="BL72" i="5"/>
  <c r="BH72" i="5"/>
  <c r="AZ74" i="5"/>
  <c r="BD73" i="5"/>
  <c r="BA73" i="5"/>
  <c r="BE72" i="5"/>
  <c r="BI72" i="5" s="1"/>
  <c r="T72" i="5"/>
  <c r="AB71" i="5"/>
  <c r="X71" i="5"/>
  <c r="AN70" i="5"/>
  <c r="AR70" i="5" s="1"/>
  <c r="AF70" i="5"/>
  <c r="AJ70" i="5"/>
  <c r="AG71" i="5"/>
  <c r="AK71" i="5"/>
  <c r="AE72" i="5"/>
  <c r="AI72" i="5"/>
  <c r="AD70" i="5"/>
  <c r="AH70" i="5"/>
  <c r="Z71" i="5"/>
  <c r="AL71" i="5" s="1"/>
  <c r="AP71" i="5" s="1"/>
  <c r="R72" i="5"/>
  <c r="V71" i="5"/>
  <c r="U72" i="5"/>
  <c r="AC72" i="5" s="1"/>
  <c r="AO72" i="5" s="1"/>
  <c r="AS72" i="5" s="1"/>
  <c r="Y71" i="5"/>
  <c r="S73" i="5"/>
  <c r="AA73" i="5" s="1"/>
  <c r="AM73" i="5" s="1"/>
  <c r="AQ73" i="5" s="1"/>
  <c r="W72" i="5"/>
  <c r="AZ75" i="5" l="1"/>
  <c r="BD74" i="5"/>
  <c r="BC73" i="5"/>
  <c r="BG72" i="5"/>
  <c r="BK72" i="5" s="1"/>
  <c r="BA74" i="5"/>
  <c r="BE73" i="5"/>
  <c r="BI73" i="5" s="1"/>
  <c r="BB74" i="5"/>
  <c r="BF73" i="5"/>
  <c r="BJ73" i="5" s="1"/>
  <c r="BH73" i="5"/>
  <c r="BL73" i="5"/>
  <c r="AN71" i="5"/>
  <c r="AR71" i="5" s="1"/>
  <c r="AF71" i="5"/>
  <c r="AJ71" i="5"/>
  <c r="AB72" i="5"/>
  <c r="T73" i="5"/>
  <c r="X72" i="5"/>
  <c r="AG72" i="5"/>
  <c r="AK72" i="5"/>
  <c r="AE73" i="5"/>
  <c r="AI73" i="5"/>
  <c r="AD71" i="5"/>
  <c r="AH71" i="5"/>
  <c r="Z72" i="5"/>
  <c r="AL72" i="5" s="1"/>
  <c r="AP72" i="5" s="1"/>
  <c r="R73" i="5"/>
  <c r="V72" i="5"/>
  <c r="U73" i="5"/>
  <c r="AC73" i="5" s="1"/>
  <c r="AO73" i="5" s="1"/>
  <c r="AS73" i="5" s="1"/>
  <c r="Y72" i="5"/>
  <c r="S74" i="5"/>
  <c r="AA74" i="5" s="1"/>
  <c r="AM74" i="5" s="1"/>
  <c r="AQ74" i="5" s="1"/>
  <c r="W73" i="5"/>
  <c r="BA75" i="5" l="1"/>
  <c r="BE74" i="5"/>
  <c r="BI74" i="5" s="1"/>
  <c r="BC74" i="5"/>
  <c r="BG73" i="5"/>
  <c r="BK73" i="5" s="1"/>
  <c r="BL74" i="5"/>
  <c r="BH74" i="5"/>
  <c r="AZ76" i="5"/>
  <c r="BD75" i="5"/>
  <c r="BB75" i="5"/>
  <c r="BF74" i="5"/>
  <c r="BJ74" i="5" s="1"/>
  <c r="AB73" i="5"/>
  <c r="T74" i="5"/>
  <c r="X73" i="5"/>
  <c r="AN72" i="5"/>
  <c r="AR72" i="5" s="1"/>
  <c r="AF72" i="5"/>
  <c r="AJ72" i="5"/>
  <c r="AG73" i="5"/>
  <c r="AK73" i="5"/>
  <c r="AE74" i="5"/>
  <c r="AI74" i="5"/>
  <c r="AD72" i="5"/>
  <c r="AH72" i="5"/>
  <c r="Z73" i="5"/>
  <c r="AL73" i="5" s="1"/>
  <c r="AP73" i="5" s="1"/>
  <c r="R74" i="5"/>
  <c r="V73" i="5"/>
  <c r="U74" i="5"/>
  <c r="AC74" i="5" s="1"/>
  <c r="AO74" i="5" s="1"/>
  <c r="AS74" i="5" s="1"/>
  <c r="Y73" i="5"/>
  <c r="S75" i="5"/>
  <c r="AA75" i="5" s="1"/>
  <c r="AM75" i="5" s="1"/>
  <c r="AQ75" i="5" s="1"/>
  <c r="W74" i="5"/>
  <c r="BL75" i="5" l="1"/>
  <c r="BH75" i="5"/>
  <c r="AZ77" i="5"/>
  <c r="BD76" i="5"/>
  <c r="BC75" i="5"/>
  <c r="BG74" i="5"/>
  <c r="BK74" i="5" s="1"/>
  <c r="BB76" i="5"/>
  <c r="BF75" i="5"/>
  <c r="BJ75" i="5" s="1"/>
  <c r="BA76" i="5"/>
  <c r="BE75" i="5"/>
  <c r="BI75" i="5" s="1"/>
  <c r="AB74" i="5"/>
  <c r="T75" i="5"/>
  <c r="X74" i="5"/>
  <c r="AN73" i="5"/>
  <c r="AR73" i="5" s="1"/>
  <c r="AF73" i="5"/>
  <c r="AJ73" i="5"/>
  <c r="AG74" i="5"/>
  <c r="AK74" i="5"/>
  <c r="AE75" i="5"/>
  <c r="AI75" i="5"/>
  <c r="AD73" i="5"/>
  <c r="AH73" i="5"/>
  <c r="Z74" i="5"/>
  <c r="AL74" i="5" s="1"/>
  <c r="AP74" i="5" s="1"/>
  <c r="V74" i="5"/>
  <c r="R75" i="5"/>
  <c r="U75" i="5"/>
  <c r="AC75" i="5" s="1"/>
  <c r="AO75" i="5" s="1"/>
  <c r="AS75" i="5" s="1"/>
  <c r="Y74" i="5"/>
  <c r="S76" i="5"/>
  <c r="AA76" i="5" s="1"/>
  <c r="AM76" i="5" s="1"/>
  <c r="AQ76" i="5" s="1"/>
  <c r="W75" i="5"/>
  <c r="BB77" i="5" l="1"/>
  <c r="BF76" i="5"/>
  <c r="BJ76" i="5" s="1"/>
  <c r="BC76" i="5"/>
  <c r="BG75" i="5"/>
  <c r="BK75" i="5" s="1"/>
  <c r="BL76" i="5"/>
  <c r="BH76" i="5"/>
  <c r="AZ78" i="5"/>
  <c r="BD77" i="5"/>
  <c r="BA77" i="5"/>
  <c r="BE76" i="5"/>
  <c r="BI76" i="5" s="1"/>
  <c r="AB75" i="5"/>
  <c r="T76" i="5"/>
  <c r="X75" i="5"/>
  <c r="AN74" i="5"/>
  <c r="AR74" i="5" s="1"/>
  <c r="AF74" i="5"/>
  <c r="AJ74" i="5"/>
  <c r="AG75" i="5"/>
  <c r="AK75" i="5"/>
  <c r="AE76" i="5"/>
  <c r="AI76" i="5"/>
  <c r="AD74" i="5"/>
  <c r="AH74" i="5"/>
  <c r="Z75" i="5"/>
  <c r="AL75" i="5" s="1"/>
  <c r="AP75" i="5" s="1"/>
  <c r="R76" i="5"/>
  <c r="V75" i="5"/>
  <c r="U76" i="5"/>
  <c r="AC76" i="5" s="1"/>
  <c r="AO76" i="5" s="1"/>
  <c r="AS76" i="5" s="1"/>
  <c r="Y75" i="5"/>
  <c r="S77" i="5"/>
  <c r="AA77" i="5" s="1"/>
  <c r="AM77" i="5" s="1"/>
  <c r="AQ77" i="5" s="1"/>
  <c r="W76" i="5"/>
  <c r="BL77" i="5" l="1"/>
  <c r="BH77" i="5"/>
  <c r="AZ79" i="5"/>
  <c r="BD78" i="5"/>
  <c r="BC77" i="5"/>
  <c r="BG76" i="5"/>
  <c r="BK76" i="5" s="1"/>
  <c r="BA78" i="5"/>
  <c r="BE77" i="5"/>
  <c r="BI77" i="5" s="1"/>
  <c r="BB78" i="5"/>
  <c r="BF77" i="5"/>
  <c r="BJ77" i="5" s="1"/>
  <c r="AB76" i="5"/>
  <c r="T77" i="5"/>
  <c r="X76" i="5"/>
  <c r="AN75" i="5"/>
  <c r="AR75" i="5" s="1"/>
  <c r="AF75" i="5"/>
  <c r="AJ75" i="5"/>
  <c r="AG76" i="5"/>
  <c r="AK76" i="5"/>
  <c r="AE77" i="5"/>
  <c r="AI77" i="5"/>
  <c r="AD75" i="5"/>
  <c r="AH75" i="5"/>
  <c r="Z76" i="5"/>
  <c r="AL76" i="5" s="1"/>
  <c r="AP76" i="5" s="1"/>
  <c r="V76" i="5"/>
  <c r="R77" i="5"/>
  <c r="U77" i="5"/>
  <c r="AC77" i="5" s="1"/>
  <c r="AO77" i="5" s="1"/>
  <c r="AS77" i="5" s="1"/>
  <c r="Y76" i="5"/>
  <c r="S78" i="5"/>
  <c r="AA78" i="5" s="1"/>
  <c r="AM78" i="5" s="1"/>
  <c r="AQ78" i="5" s="1"/>
  <c r="W77" i="5"/>
  <c r="BA79" i="5" l="1"/>
  <c r="BE78" i="5"/>
  <c r="BI78" i="5" s="1"/>
  <c r="BC78" i="5"/>
  <c r="BG77" i="5"/>
  <c r="BK77" i="5" s="1"/>
  <c r="BL78" i="5"/>
  <c r="BH78" i="5"/>
  <c r="AZ80" i="5"/>
  <c r="BD79" i="5"/>
  <c r="BB79" i="5"/>
  <c r="BF78" i="5"/>
  <c r="BJ78" i="5" s="1"/>
  <c r="AB77" i="5"/>
  <c r="T78" i="5"/>
  <c r="X77" i="5"/>
  <c r="AN76" i="5"/>
  <c r="AR76" i="5" s="1"/>
  <c r="AF76" i="5"/>
  <c r="AJ76" i="5"/>
  <c r="AG77" i="5"/>
  <c r="AK77" i="5"/>
  <c r="AE78" i="5"/>
  <c r="AI78" i="5"/>
  <c r="AD76" i="5"/>
  <c r="AH76" i="5"/>
  <c r="Z77" i="5"/>
  <c r="AL77" i="5" s="1"/>
  <c r="AP77" i="5" s="1"/>
  <c r="R78" i="5"/>
  <c r="V77" i="5"/>
  <c r="U78" i="5"/>
  <c r="AC78" i="5" s="1"/>
  <c r="AO78" i="5" s="1"/>
  <c r="AS78" i="5" s="1"/>
  <c r="Y77" i="5"/>
  <c r="S79" i="5"/>
  <c r="AA79" i="5" s="1"/>
  <c r="AM79" i="5" s="1"/>
  <c r="AQ79" i="5" s="1"/>
  <c r="W78" i="5"/>
  <c r="AZ81" i="5" l="1"/>
  <c r="BD80" i="5"/>
  <c r="BC79" i="5"/>
  <c r="BG78" i="5"/>
  <c r="BK78" i="5" s="1"/>
  <c r="BB80" i="5"/>
  <c r="BF79" i="5"/>
  <c r="BJ79" i="5" s="1"/>
  <c r="BA80" i="5"/>
  <c r="BE79" i="5"/>
  <c r="BI79" i="5" s="1"/>
  <c r="BL79" i="5"/>
  <c r="BH79" i="5"/>
  <c r="AB78" i="5"/>
  <c r="T79" i="5"/>
  <c r="X78" i="5"/>
  <c r="AN77" i="5"/>
  <c r="AR77" i="5" s="1"/>
  <c r="AF77" i="5"/>
  <c r="AJ77" i="5"/>
  <c r="AG78" i="5"/>
  <c r="AK78" i="5"/>
  <c r="AE79" i="5"/>
  <c r="AI79" i="5"/>
  <c r="AD77" i="5"/>
  <c r="AH77" i="5"/>
  <c r="Z78" i="5"/>
  <c r="AL78" i="5" s="1"/>
  <c r="AP78" i="5" s="1"/>
  <c r="V78" i="5"/>
  <c r="R79" i="5"/>
  <c r="U79" i="5"/>
  <c r="AC79" i="5" s="1"/>
  <c r="AO79" i="5" s="1"/>
  <c r="AS79" i="5" s="1"/>
  <c r="Y78" i="5"/>
  <c r="S80" i="5"/>
  <c r="AA80" i="5" s="1"/>
  <c r="AM80" i="5" s="1"/>
  <c r="AQ80" i="5" s="1"/>
  <c r="W79" i="5"/>
  <c r="BA81" i="5" l="1"/>
  <c r="BE80" i="5"/>
  <c r="BI80" i="5" s="1"/>
  <c r="BB81" i="5"/>
  <c r="BF80" i="5"/>
  <c r="BJ80" i="5" s="1"/>
  <c r="BH80" i="5"/>
  <c r="BL80" i="5"/>
  <c r="BC80" i="5"/>
  <c r="BG79" i="5"/>
  <c r="BK79" i="5" s="1"/>
  <c r="AZ82" i="5"/>
  <c r="BD81" i="5"/>
  <c r="AB79" i="5"/>
  <c r="T80" i="5"/>
  <c r="X79" i="5"/>
  <c r="AN78" i="5"/>
  <c r="AR78" i="5" s="1"/>
  <c r="AF78" i="5"/>
  <c r="AJ78" i="5"/>
  <c r="AG79" i="5"/>
  <c r="AK79" i="5"/>
  <c r="AE80" i="5"/>
  <c r="AI80" i="5"/>
  <c r="AD78" i="5"/>
  <c r="AH78" i="5"/>
  <c r="Z79" i="5"/>
  <c r="AL79" i="5" s="1"/>
  <c r="AP79" i="5" s="1"/>
  <c r="R80" i="5"/>
  <c r="V79" i="5"/>
  <c r="U80" i="5"/>
  <c r="AC80" i="5" s="1"/>
  <c r="AO80" i="5" s="1"/>
  <c r="AS80" i="5" s="1"/>
  <c r="Y79" i="5"/>
  <c r="S81" i="5"/>
  <c r="AA81" i="5" s="1"/>
  <c r="AM81" i="5" s="1"/>
  <c r="AQ81" i="5" s="1"/>
  <c r="W80" i="5"/>
  <c r="BC81" i="5" l="1"/>
  <c r="BG80" i="5"/>
  <c r="BK80" i="5" s="1"/>
  <c r="BB82" i="5"/>
  <c r="BF81" i="5"/>
  <c r="BJ81" i="5" s="1"/>
  <c r="BH81" i="5"/>
  <c r="BL81" i="5"/>
  <c r="AZ83" i="5"/>
  <c r="BD82" i="5"/>
  <c r="BA82" i="5"/>
  <c r="BE81" i="5"/>
  <c r="BI81" i="5" s="1"/>
  <c r="AB80" i="5"/>
  <c r="X80" i="5"/>
  <c r="T81" i="5"/>
  <c r="AN79" i="5"/>
  <c r="AR79" i="5" s="1"/>
  <c r="AF79" i="5"/>
  <c r="AJ79" i="5"/>
  <c r="AG80" i="5"/>
  <c r="AK80" i="5"/>
  <c r="AE81" i="5"/>
  <c r="AI81" i="5"/>
  <c r="AD79" i="5"/>
  <c r="AH79" i="5"/>
  <c r="Z80" i="5"/>
  <c r="AL80" i="5" s="1"/>
  <c r="AP80" i="5" s="1"/>
  <c r="R81" i="5"/>
  <c r="V80" i="5"/>
  <c r="U81" i="5"/>
  <c r="AC81" i="5" s="1"/>
  <c r="AO81" i="5" s="1"/>
  <c r="AS81" i="5" s="1"/>
  <c r="Y80" i="5"/>
  <c r="S82" i="5"/>
  <c r="AA82" i="5" s="1"/>
  <c r="AM82" i="5" s="1"/>
  <c r="AQ82" i="5" s="1"/>
  <c r="W81" i="5"/>
  <c r="AZ84" i="5" l="1"/>
  <c r="BD83" i="5"/>
  <c r="BB83" i="5"/>
  <c r="BF82" i="5"/>
  <c r="BJ82" i="5" s="1"/>
  <c r="BA83" i="5"/>
  <c r="BE82" i="5"/>
  <c r="BI82" i="5" s="1"/>
  <c r="BC82" i="5"/>
  <c r="BG81" i="5"/>
  <c r="BK81" i="5" s="1"/>
  <c r="BL82" i="5"/>
  <c r="BH82" i="5"/>
  <c r="AB81" i="5"/>
  <c r="T82" i="5"/>
  <c r="X81" i="5"/>
  <c r="AN80" i="5"/>
  <c r="AR80" i="5" s="1"/>
  <c r="AF80" i="5"/>
  <c r="AJ80" i="5"/>
  <c r="AG81" i="5"/>
  <c r="AK81" i="5"/>
  <c r="AE82" i="5"/>
  <c r="AI82" i="5"/>
  <c r="AD80" i="5"/>
  <c r="AH80" i="5"/>
  <c r="Z81" i="5"/>
  <c r="AL81" i="5" s="1"/>
  <c r="AP81" i="5" s="1"/>
  <c r="R82" i="5"/>
  <c r="V81" i="5"/>
  <c r="U82" i="5"/>
  <c r="AC82" i="5" s="1"/>
  <c r="AO82" i="5" s="1"/>
  <c r="AS82" i="5" s="1"/>
  <c r="Y81" i="5"/>
  <c r="S83" i="5"/>
  <c r="AA83" i="5" s="1"/>
  <c r="AM83" i="5" s="1"/>
  <c r="AQ83" i="5" s="1"/>
  <c r="W82" i="5"/>
  <c r="BC83" i="5" l="1"/>
  <c r="BG82" i="5"/>
  <c r="BK82" i="5" s="1"/>
  <c r="BA84" i="5"/>
  <c r="BE83" i="5"/>
  <c r="BI83" i="5" s="1"/>
  <c r="BB84" i="5"/>
  <c r="BF83" i="5"/>
  <c r="BJ83" i="5" s="1"/>
  <c r="BH83" i="5"/>
  <c r="BL83" i="5"/>
  <c r="AZ85" i="5"/>
  <c r="BD84" i="5"/>
  <c r="AB82" i="5"/>
  <c r="T83" i="5"/>
  <c r="X82" i="5"/>
  <c r="AN81" i="5"/>
  <c r="AR81" i="5" s="1"/>
  <c r="AF81" i="5"/>
  <c r="AJ81" i="5"/>
  <c r="AG82" i="5"/>
  <c r="AK82" i="5"/>
  <c r="AE83" i="5"/>
  <c r="AI83" i="5"/>
  <c r="AD81" i="5"/>
  <c r="AH81" i="5"/>
  <c r="Z82" i="5"/>
  <c r="AL82" i="5" s="1"/>
  <c r="AP82" i="5" s="1"/>
  <c r="R83" i="5"/>
  <c r="V82" i="5"/>
  <c r="U83" i="5"/>
  <c r="AC83" i="5" s="1"/>
  <c r="AO83" i="5" s="1"/>
  <c r="AS83" i="5" s="1"/>
  <c r="Y82" i="5"/>
  <c r="S84" i="5"/>
  <c r="AA84" i="5" s="1"/>
  <c r="AM84" i="5" s="1"/>
  <c r="AQ84" i="5" s="1"/>
  <c r="W83" i="5"/>
  <c r="BB85" i="5" l="1"/>
  <c r="BF84" i="5"/>
  <c r="BJ84" i="5" s="1"/>
  <c r="BA85" i="5"/>
  <c r="BE84" i="5"/>
  <c r="BI84" i="5" s="1"/>
  <c r="BL84" i="5"/>
  <c r="BH84" i="5"/>
  <c r="AZ86" i="5"/>
  <c r="BD85" i="5"/>
  <c r="BC84" i="5"/>
  <c r="BG83" i="5"/>
  <c r="BK83" i="5" s="1"/>
  <c r="AB83" i="5"/>
  <c r="X83" i="5"/>
  <c r="T84" i="5"/>
  <c r="AN82" i="5"/>
  <c r="AR82" i="5" s="1"/>
  <c r="AJ82" i="5"/>
  <c r="AF82" i="5"/>
  <c r="AG83" i="5"/>
  <c r="AK83" i="5"/>
  <c r="AE84" i="5"/>
  <c r="AI84" i="5"/>
  <c r="AD82" i="5"/>
  <c r="AH82" i="5"/>
  <c r="Z83" i="5"/>
  <c r="AL83" i="5" s="1"/>
  <c r="AP83" i="5" s="1"/>
  <c r="R84" i="5"/>
  <c r="V83" i="5"/>
  <c r="U84" i="5"/>
  <c r="AC84" i="5" s="1"/>
  <c r="AO84" i="5" s="1"/>
  <c r="AS84" i="5" s="1"/>
  <c r="Y83" i="5"/>
  <c r="S85" i="5"/>
  <c r="AA85" i="5" s="1"/>
  <c r="AM85" i="5" s="1"/>
  <c r="AQ85" i="5" s="1"/>
  <c r="W84" i="5"/>
  <c r="BL85" i="5" l="1"/>
  <c r="BH85" i="5"/>
  <c r="AZ87" i="5"/>
  <c r="BD86" i="5"/>
  <c r="BA86" i="5"/>
  <c r="BE85" i="5"/>
  <c r="BI85" i="5" s="1"/>
  <c r="BC85" i="5"/>
  <c r="BG84" i="5"/>
  <c r="BK84" i="5" s="1"/>
  <c r="BB86" i="5"/>
  <c r="BF85" i="5"/>
  <c r="BJ85" i="5" s="1"/>
  <c r="X84" i="5"/>
  <c r="AB84" i="5"/>
  <c r="T85" i="5"/>
  <c r="AN83" i="5"/>
  <c r="AR83" i="5" s="1"/>
  <c r="AF83" i="5"/>
  <c r="AJ83" i="5"/>
  <c r="AG84" i="5"/>
  <c r="AK84" i="5"/>
  <c r="AE85" i="5"/>
  <c r="AI85" i="5"/>
  <c r="AD83" i="5"/>
  <c r="AH83" i="5"/>
  <c r="Z84" i="5"/>
  <c r="AL84" i="5" s="1"/>
  <c r="AP84" i="5" s="1"/>
  <c r="R85" i="5"/>
  <c r="V84" i="5"/>
  <c r="U85" i="5"/>
  <c r="AC85" i="5" s="1"/>
  <c r="AO85" i="5" s="1"/>
  <c r="AS85" i="5" s="1"/>
  <c r="Y84" i="5"/>
  <c r="S86" i="5"/>
  <c r="AA86" i="5" s="1"/>
  <c r="AM86" i="5" s="1"/>
  <c r="AQ86" i="5" s="1"/>
  <c r="W85" i="5"/>
  <c r="BC86" i="5" l="1"/>
  <c r="BG85" i="5"/>
  <c r="BK85" i="5" s="1"/>
  <c r="BA87" i="5"/>
  <c r="BE86" i="5"/>
  <c r="BI86" i="5" s="1"/>
  <c r="BH86" i="5"/>
  <c r="BL86" i="5"/>
  <c r="AZ88" i="5"/>
  <c r="BD87" i="5"/>
  <c r="BB87" i="5"/>
  <c r="BF86" i="5"/>
  <c r="BJ86" i="5" s="1"/>
  <c r="AN84" i="5"/>
  <c r="AR84" i="5" s="1"/>
  <c r="AF84" i="5"/>
  <c r="AJ84" i="5"/>
  <c r="AB85" i="5"/>
  <c r="T86" i="5"/>
  <c r="X85" i="5"/>
  <c r="AG85" i="5"/>
  <c r="AK85" i="5"/>
  <c r="AE86" i="5"/>
  <c r="AI86" i="5"/>
  <c r="AD84" i="5"/>
  <c r="AH84" i="5"/>
  <c r="Z85" i="5"/>
  <c r="AL85" i="5" s="1"/>
  <c r="AP85" i="5" s="1"/>
  <c r="R86" i="5"/>
  <c r="V85" i="5"/>
  <c r="U86" i="5"/>
  <c r="AC86" i="5" s="1"/>
  <c r="AO86" i="5" s="1"/>
  <c r="AS86" i="5" s="1"/>
  <c r="Y85" i="5"/>
  <c r="S87" i="5"/>
  <c r="AA87" i="5" s="1"/>
  <c r="AM87" i="5" s="1"/>
  <c r="AQ87" i="5" s="1"/>
  <c r="W86" i="5"/>
  <c r="AZ89" i="5" l="1"/>
  <c r="BD88" i="5"/>
  <c r="BA88" i="5"/>
  <c r="BE87" i="5"/>
  <c r="BI87" i="5" s="1"/>
  <c r="BB88" i="5"/>
  <c r="BF87" i="5"/>
  <c r="BJ87" i="5" s="1"/>
  <c r="BC87" i="5"/>
  <c r="BG86" i="5"/>
  <c r="BK86" i="5" s="1"/>
  <c r="BL87" i="5"/>
  <c r="BH87" i="5"/>
  <c r="AB86" i="5"/>
  <c r="X86" i="5"/>
  <c r="T87" i="5"/>
  <c r="AN85" i="5"/>
  <c r="AR85" i="5" s="1"/>
  <c r="AF85" i="5"/>
  <c r="AJ85" i="5"/>
  <c r="AG86" i="5"/>
  <c r="AK86" i="5"/>
  <c r="AE87" i="5"/>
  <c r="AI87" i="5"/>
  <c r="AD85" i="5"/>
  <c r="AH85" i="5"/>
  <c r="Z86" i="5"/>
  <c r="AL86" i="5" s="1"/>
  <c r="AP86" i="5" s="1"/>
  <c r="R87" i="5"/>
  <c r="V86" i="5"/>
  <c r="U87" i="5"/>
  <c r="AC87" i="5" s="1"/>
  <c r="AO87" i="5" s="1"/>
  <c r="AS87" i="5" s="1"/>
  <c r="Y86" i="5"/>
  <c r="S88" i="5"/>
  <c r="AA88" i="5" s="1"/>
  <c r="AM88" i="5" s="1"/>
  <c r="AQ88" i="5" s="1"/>
  <c r="W87" i="5"/>
  <c r="BC88" i="5" l="1"/>
  <c r="BG87" i="5"/>
  <c r="BK87" i="5" s="1"/>
  <c r="BL88" i="5"/>
  <c r="BH88" i="5"/>
  <c r="BB89" i="5"/>
  <c r="BF88" i="5"/>
  <c r="BJ88" i="5" s="1"/>
  <c r="BA89" i="5"/>
  <c r="BE88" i="5"/>
  <c r="BI88" i="5" s="1"/>
  <c r="AZ90" i="5"/>
  <c r="BD89" i="5"/>
  <c r="T88" i="5"/>
  <c r="AB87" i="5"/>
  <c r="X87" i="5"/>
  <c r="AN86" i="5"/>
  <c r="AR86" i="5" s="1"/>
  <c r="AF86" i="5"/>
  <c r="AJ86" i="5"/>
  <c r="AG87" i="5"/>
  <c r="AK87" i="5"/>
  <c r="AE88" i="5"/>
  <c r="AI88" i="5"/>
  <c r="AD86" i="5"/>
  <c r="AH86" i="5"/>
  <c r="Z87" i="5"/>
  <c r="AL87" i="5" s="1"/>
  <c r="AP87" i="5" s="1"/>
  <c r="R88" i="5"/>
  <c r="V87" i="5"/>
  <c r="U88" i="5"/>
  <c r="AC88" i="5" s="1"/>
  <c r="AO88" i="5" s="1"/>
  <c r="AS88" i="5" s="1"/>
  <c r="Y87" i="5"/>
  <c r="S89" i="5"/>
  <c r="AA89" i="5" s="1"/>
  <c r="AM89" i="5" s="1"/>
  <c r="AQ89" i="5" s="1"/>
  <c r="W88" i="5"/>
  <c r="BA90" i="5" l="1"/>
  <c r="BE89" i="5"/>
  <c r="BI89" i="5" s="1"/>
  <c r="BB90" i="5"/>
  <c r="BF89" i="5"/>
  <c r="BJ89" i="5" s="1"/>
  <c r="BH89" i="5"/>
  <c r="BL89" i="5"/>
  <c r="AZ91" i="5"/>
  <c r="BD90" i="5"/>
  <c r="BC89" i="5"/>
  <c r="BG88" i="5"/>
  <c r="BK88" i="5" s="1"/>
  <c r="AN87" i="5"/>
  <c r="AR87" i="5" s="1"/>
  <c r="AF87" i="5"/>
  <c r="AJ87" i="5"/>
  <c r="AB88" i="5"/>
  <c r="T89" i="5"/>
  <c r="X88" i="5"/>
  <c r="AG88" i="5"/>
  <c r="AK88" i="5"/>
  <c r="AE89" i="5"/>
  <c r="AI89" i="5"/>
  <c r="AD87" i="5"/>
  <c r="AH87" i="5"/>
  <c r="Z88" i="5"/>
  <c r="AL88" i="5" s="1"/>
  <c r="AP88" i="5" s="1"/>
  <c r="R89" i="5"/>
  <c r="V88" i="5"/>
  <c r="U89" i="5"/>
  <c r="AC89" i="5" s="1"/>
  <c r="AO89" i="5" s="1"/>
  <c r="AS89" i="5" s="1"/>
  <c r="Y88" i="5"/>
  <c r="S90" i="5"/>
  <c r="AA90" i="5" s="1"/>
  <c r="AM90" i="5" s="1"/>
  <c r="AQ90" i="5" s="1"/>
  <c r="W89" i="5"/>
  <c r="AZ92" i="5" l="1"/>
  <c r="BD91" i="5"/>
  <c r="BB91" i="5"/>
  <c r="BF90" i="5"/>
  <c r="BJ90" i="5" s="1"/>
  <c r="BC90" i="5"/>
  <c r="BG89" i="5"/>
  <c r="BK89" i="5" s="1"/>
  <c r="BA91" i="5"/>
  <c r="BE90" i="5"/>
  <c r="BI90" i="5" s="1"/>
  <c r="BL90" i="5"/>
  <c r="BH90" i="5"/>
  <c r="T90" i="5"/>
  <c r="AB89" i="5"/>
  <c r="X89" i="5"/>
  <c r="AN88" i="5"/>
  <c r="AR88" i="5" s="1"/>
  <c r="AF88" i="5"/>
  <c r="AJ88" i="5"/>
  <c r="AG89" i="5"/>
  <c r="AK89" i="5"/>
  <c r="AE90" i="5"/>
  <c r="AI90" i="5"/>
  <c r="AD88" i="5"/>
  <c r="AH88" i="5"/>
  <c r="Z89" i="5"/>
  <c r="AL89" i="5" s="1"/>
  <c r="AP89" i="5" s="1"/>
  <c r="R90" i="5"/>
  <c r="V89" i="5"/>
  <c r="U90" i="5"/>
  <c r="AC90" i="5" s="1"/>
  <c r="AO90" i="5" s="1"/>
  <c r="AS90" i="5" s="1"/>
  <c r="Y89" i="5"/>
  <c r="S91" i="5"/>
  <c r="AA91" i="5" s="1"/>
  <c r="AM91" i="5" s="1"/>
  <c r="AQ91" i="5" s="1"/>
  <c r="W90" i="5"/>
  <c r="BA92" i="5" l="1"/>
  <c r="BE91" i="5"/>
  <c r="BI91" i="5" s="1"/>
  <c r="BC91" i="5"/>
  <c r="BG90" i="5"/>
  <c r="BK90" i="5" s="1"/>
  <c r="BL91" i="5"/>
  <c r="BH91" i="5"/>
  <c r="BB92" i="5"/>
  <c r="BF91" i="5"/>
  <c r="BJ91" i="5" s="1"/>
  <c r="AZ93" i="5"/>
  <c r="BD92" i="5"/>
  <c r="AN89" i="5"/>
  <c r="AR89" i="5" s="1"/>
  <c r="AF89" i="5"/>
  <c r="AJ89" i="5"/>
  <c r="AB90" i="5"/>
  <c r="T91" i="5"/>
  <c r="X90" i="5"/>
  <c r="AG90" i="5"/>
  <c r="AK90" i="5"/>
  <c r="AE91" i="5"/>
  <c r="AI91" i="5"/>
  <c r="AD89" i="5"/>
  <c r="AH89" i="5"/>
  <c r="Z90" i="5"/>
  <c r="AL90" i="5" s="1"/>
  <c r="AP90" i="5" s="1"/>
  <c r="R91" i="5"/>
  <c r="V90" i="5"/>
  <c r="U91" i="5"/>
  <c r="AC91" i="5" s="1"/>
  <c r="AO91" i="5" s="1"/>
  <c r="AS91" i="5" s="1"/>
  <c r="Y90" i="5"/>
  <c r="S92" i="5"/>
  <c r="AA92" i="5" s="1"/>
  <c r="AM92" i="5" s="1"/>
  <c r="AQ92" i="5" s="1"/>
  <c r="W91" i="5"/>
  <c r="BB93" i="5" l="1"/>
  <c r="BF92" i="5"/>
  <c r="BJ92" i="5" s="1"/>
  <c r="BC92" i="5"/>
  <c r="BG91" i="5"/>
  <c r="BK91" i="5" s="1"/>
  <c r="BL92" i="5"/>
  <c r="BH92" i="5"/>
  <c r="AZ94" i="5"/>
  <c r="BD93" i="5"/>
  <c r="BA93" i="5"/>
  <c r="BE92" i="5"/>
  <c r="BI92" i="5" s="1"/>
  <c r="AN90" i="5"/>
  <c r="AR90" i="5" s="1"/>
  <c r="AF90" i="5"/>
  <c r="AJ90" i="5"/>
  <c r="AB91" i="5"/>
  <c r="T92" i="5"/>
  <c r="X91" i="5"/>
  <c r="AG91" i="5"/>
  <c r="AK91" i="5"/>
  <c r="AE92" i="5"/>
  <c r="AI92" i="5"/>
  <c r="AD90" i="5"/>
  <c r="AH90" i="5"/>
  <c r="Z91" i="5"/>
  <c r="AL91" i="5" s="1"/>
  <c r="AP91" i="5" s="1"/>
  <c r="R92" i="5"/>
  <c r="V91" i="5"/>
  <c r="U92" i="5"/>
  <c r="AC92" i="5" s="1"/>
  <c r="AO92" i="5" s="1"/>
  <c r="AS92" i="5" s="1"/>
  <c r="Y91" i="5"/>
  <c r="S93" i="5"/>
  <c r="AA93" i="5" s="1"/>
  <c r="AM93" i="5" s="1"/>
  <c r="AQ93" i="5" s="1"/>
  <c r="W92" i="5"/>
  <c r="AZ95" i="5" l="1"/>
  <c r="BD94" i="5"/>
  <c r="BC93" i="5"/>
  <c r="BG92" i="5"/>
  <c r="BK92" i="5" s="1"/>
  <c r="BA94" i="5"/>
  <c r="BE93" i="5"/>
  <c r="BI93" i="5" s="1"/>
  <c r="BB94" i="5"/>
  <c r="BF93" i="5"/>
  <c r="BJ93" i="5" s="1"/>
  <c r="BL93" i="5"/>
  <c r="BH93" i="5"/>
  <c r="AN91" i="5"/>
  <c r="AR91" i="5" s="1"/>
  <c r="AF91" i="5"/>
  <c r="AJ91" i="5"/>
  <c r="AB92" i="5"/>
  <c r="T93" i="5"/>
  <c r="X92" i="5"/>
  <c r="AG92" i="5"/>
  <c r="AK92" i="5"/>
  <c r="AE93" i="5"/>
  <c r="AI93" i="5"/>
  <c r="AD91" i="5"/>
  <c r="AH91" i="5"/>
  <c r="Z92" i="5"/>
  <c r="AL92" i="5" s="1"/>
  <c r="AP92" i="5" s="1"/>
  <c r="R93" i="5"/>
  <c r="V92" i="5"/>
  <c r="U93" i="5"/>
  <c r="AC93" i="5" s="1"/>
  <c r="AO93" i="5" s="1"/>
  <c r="AS93" i="5" s="1"/>
  <c r="Y92" i="5"/>
  <c r="S94" i="5"/>
  <c r="AA94" i="5" s="1"/>
  <c r="AM94" i="5" s="1"/>
  <c r="AQ94" i="5" s="1"/>
  <c r="W93" i="5"/>
  <c r="BC94" i="5" l="1"/>
  <c r="BG93" i="5"/>
  <c r="BK93" i="5" s="1"/>
  <c r="BL94" i="5"/>
  <c r="BH94" i="5"/>
  <c r="AZ96" i="5"/>
  <c r="BD95" i="5"/>
  <c r="BB95" i="5"/>
  <c r="BF94" i="5"/>
  <c r="BJ94" i="5" s="1"/>
  <c r="BA95" i="5"/>
  <c r="BE94" i="5"/>
  <c r="BI94" i="5" s="1"/>
  <c r="X93" i="5"/>
  <c r="AB93" i="5"/>
  <c r="T94" i="5"/>
  <c r="AN92" i="5"/>
  <c r="AR92" i="5" s="1"/>
  <c r="AF92" i="5"/>
  <c r="AJ92" i="5"/>
  <c r="AG93" i="5"/>
  <c r="AK93" i="5"/>
  <c r="AE94" i="5"/>
  <c r="AI94" i="5"/>
  <c r="AD92" i="5"/>
  <c r="AH92" i="5"/>
  <c r="Z93" i="5"/>
  <c r="AL93" i="5" s="1"/>
  <c r="AP93" i="5" s="1"/>
  <c r="R94" i="5"/>
  <c r="V93" i="5"/>
  <c r="U94" i="5"/>
  <c r="AC94" i="5" s="1"/>
  <c r="AO94" i="5" s="1"/>
  <c r="AS94" i="5" s="1"/>
  <c r="Y93" i="5"/>
  <c r="S95" i="5"/>
  <c r="AA95" i="5" s="1"/>
  <c r="AM95" i="5" s="1"/>
  <c r="AQ95" i="5" s="1"/>
  <c r="W94" i="5"/>
  <c r="BB96" i="5" l="1"/>
  <c r="BF95" i="5"/>
  <c r="BJ95" i="5" s="1"/>
  <c r="BL95" i="5"/>
  <c r="BH95" i="5"/>
  <c r="AZ97" i="5"/>
  <c r="BD96" i="5"/>
  <c r="BA96" i="5"/>
  <c r="BE95" i="5"/>
  <c r="BI95" i="5" s="1"/>
  <c r="BC95" i="5"/>
  <c r="BG94" i="5"/>
  <c r="BK94" i="5" s="1"/>
  <c r="AN93" i="5"/>
  <c r="AR93" i="5" s="1"/>
  <c r="AJ93" i="5"/>
  <c r="AF93" i="5"/>
  <c r="AB94" i="5"/>
  <c r="T95" i="5"/>
  <c r="X94" i="5"/>
  <c r="AG94" i="5"/>
  <c r="AK94" i="5"/>
  <c r="AE95" i="5"/>
  <c r="AI95" i="5"/>
  <c r="AD93" i="5"/>
  <c r="AH93" i="5"/>
  <c r="Z94" i="5"/>
  <c r="AL94" i="5" s="1"/>
  <c r="AP94" i="5" s="1"/>
  <c r="R95" i="5"/>
  <c r="V94" i="5"/>
  <c r="U95" i="5"/>
  <c r="AC95" i="5" s="1"/>
  <c r="AO95" i="5" s="1"/>
  <c r="AS95" i="5" s="1"/>
  <c r="Y94" i="5"/>
  <c r="S96" i="5"/>
  <c r="AA96" i="5" s="1"/>
  <c r="AM96" i="5" s="1"/>
  <c r="AQ96" i="5" s="1"/>
  <c r="W95" i="5"/>
  <c r="BA97" i="5" l="1"/>
  <c r="BE96" i="5"/>
  <c r="BI96" i="5" s="1"/>
  <c r="BL96" i="5"/>
  <c r="BH96" i="5"/>
  <c r="AZ98" i="5"/>
  <c r="BD97" i="5"/>
  <c r="BC96" i="5"/>
  <c r="BG95" i="5"/>
  <c r="BK95" i="5" s="1"/>
  <c r="BB97" i="5"/>
  <c r="BF96" i="5"/>
  <c r="BJ96" i="5" s="1"/>
  <c r="AB95" i="5"/>
  <c r="T96" i="5"/>
  <c r="X95" i="5"/>
  <c r="AN94" i="5"/>
  <c r="AR94" i="5" s="1"/>
  <c r="AF94" i="5"/>
  <c r="AJ94" i="5"/>
  <c r="AG95" i="5"/>
  <c r="AK95" i="5"/>
  <c r="AE96" i="5"/>
  <c r="AI96" i="5"/>
  <c r="AD94" i="5"/>
  <c r="AH94" i="5"/>
  <c r="Z95" i="5"/>
  <c r="AL95" i="5" s="1"/>
  <c r="AP95" i="5" s="1"/>
  <c r="V95" i="5"/>
  <c r="R96" i="5"/>
  <c r="U96" i="5"/>
  <c r="AC96" i="5" s="1"/>
  <c r="AO96" i="5" s="1"/>
  <c r="AS96" i="5" s="1"/>
  <c r="Y95" i="5"/>
  <c r="S97" i="5"/>
  <c r="AA97" i="5" s="1"/>
  <c r="AM97" i="5" s="1"/>
  <c r="AQ97" i="5" s="1"/>
  <c r="W96" i="5"/>
  <c r="BC97" i="5" l="1"/>
  <c r="BG96" i="5"/>
  <c r="BK96" i="5" s="1"/>
  <c r="BH97" i="5"/>
  <c r="BL97" i="5"/>
  <c r="AZ99" i="5"/>
  <c r="BD98" i="5"/>
  <c r="BB98" i="5"/>
  <c r="BF97" i="5"/>
  <c r="BJ97" i="5" s="1"/>
  <c r="BA98" i="5"/>
  <c r="BE97" i="5"/>
  <c r="BI97" i="5" s="1"/>
  <c r="AB96" i="5"/>
  <c r="X96" i="5"/>
  <c r="T97" i="5"/>
  <c r="AN95" i="5"/>
  <c r="AR95" i="5" s="1"/>
  <c r="AF95" i="5"/>
  <c r="AJ95" i="5"/>
  <c r="AG96" i="5"/>
  <c r="AK96" i="5"/>
  <c r="AE97" i="5"/>
  <c r="AI97" i="5"/>
  <c r="AD95" i="5"/>
  <c r="AH95" i="5"/>
  <c r="Z96" i="5"/>
  <c r="AL96" i="5" s="1"/>
  <c r="AP96" i="5" s="1"/>
  <c r="V96" i="5"/>
  <c r="R97" i="5"/>
  <c r="U97" i="5"/>
  <c r="AC97" i="5" s="1"/>
  <c r="AO97" i="5" s="1"/>
  <c r="AS97" i="5" s="1"/>
  <c r="Y96" i="5"/>
  <c r="S98" i="5"/>
  <c r="AA98" i="5" s="1"/>
  <c r="AM98" i="5" s="1"/>
  <c r="AQ98" i="5" s="1"/>
  <c r="W97" i="5"/>
  <c r="BB99" i="5" l="1"/>
  <c r="BF98" i="5"/>
  <c r="BJ98" i="5" s="1"/>
  <c r="BL98" i="5"/>
  <c r="BH98" i="5"/>
  <c r="AZ100" i="5"/>
  <c r="BD99" i="5"/>
  <c r="BA99" i="5"/>
  <c r="BE98" i="5"/>
  <c r="BI98" i="5" s="1"/>
  <c r="BC98" i="5"/>
  <c r="BG97" i="5"/>
  <c r="BK97" i="5" s="1"/>
  <c r="AB97" i="5"/>
  <c r="T98" i="5"/>
  <c r="X97" i="5"/>
  <c r="AN96" i="5"/>
  <c r="AR96" i="5" s="1"/>
  <c r="AF96" i="5"/>
  <c r="AJ96" i="5"/>
  <c r="AG97" i="5"/>
  <c r="AK97" i="5"/>
  <c r="AE98" i="5"/>
  <c r="AI98" i="5"/>
  <c r="AD96" i="5"/>
  <c r="AH96" i="5"/>
  <c r="Z97" i="5"/>
  <c r="AL97" i="5" s="1"/>
  <c r="AP97" i="5" s="1"/>
  <c r="R98" i="5"/>
  <c r="V97" i="5"/>
  <c r="U98" i="5"/>
  <c r="AC98" i="5" s="1"/>
  <c r="AO98" i="5" s="1"/>
  <c r="AS98" i="5" s="1"/>
  <c r="Y97" i="5"/>
  <c r="S99" i="5"/>
  <c r="AA99" i="5" s="1"/>
  <c r="AM99" i="5" s="1"/>
  <c r="AQ99" i="5" s="1"/>
  <c r="W98" i="5"/>
  <c r="BA100" i="5" l="1"/>
  <c r="BE99" i="5"/>
  <c r="BI99" i="5" s="1"/>
  <c r="BL99" i="5"/>
  <c r="BH99" i="5"/>
  <c r="AZ101" i="5"/>
  <c r="BD100" i="5"/>
  <c r="BC99" i="5"/>
  <c r="BG98" i="5"/>
  <c r="BK98" i="5" s="1"/>
  <c r="BB100" i="5"/>
  <c r="BF99" i="5"/>
  <c r="BJ99" i="5" s="1"/>
  <c r="AB98" i="5"/>
  <c r="T99" i="5"/>
  <c r="X98" i="5"/>
  <c r="AN97" i="5"/>
  <c r="AR97" i="5" s="1"/>
  <c r="AF97" i="5"/>
  <c r="AJ97" i="5"/>
  <c r="AG98" i="5"/>
  <c r="AK98" i="5"/>
  <c r="AE99" i="5"/>
  <c r="AI99" i="5"/>
  <c r="AD97" i="5"/>
  <c r="AH97" i="5"/>
  <c r="Z98" i="5"/>
  <c r="AL98" i="5" s="1"/>
  <c r="AP98" i="5" s="1"/>
  <c r="R99" i="5"/>
  <c r="V98" i="5"/>
  <c r="U99" i="5"/>
  <c r="AC99" i="5" s="1"/>
  <c r="AO99" i="5" s="1"/>
  <c r="AS99" i="5" s="1"/>
  <c r="Y98" i="5"/>
  <c r="S100" i="5"/>
  <c r="AA100" i="5" s="1"/>
  <c r="AM100" i="5" s="1"/>
  <c r="AQ100" i="5" s="1"/>
  <c r="W99" i="5"/>
  <c r="BC100" i="5" l="1"/>
  <c r="BG99" i="5"/>
  <c r="BK99" i="5" s="1"/>
  <c r="BL100" i="5"/>
  <c r="BH100" i="5"/>
  <c r="AZ102" i="5"/>
  <c r="BD101" i="5"/>
  <c r="BB101" i="5"/>
  <c r="BF100" i="5"/>
  <c r="BJ100" i="5" s="1"/>
  <c r="BA101" i="5"/>
  <c r="BE100" i="5"/>
  <c r="BI100" i="5" s="1"/>
  <c r="T100" i="5"/>
  <c r="AB99" i="5"/>
  <c r="X99" i="5"/>
  <c r="AN98" i="5"/>
  <c r="AR98" i="5" s="1"/>
  <c r="AF98" i="5"/>
  <c r="AJ98" i="5"/>
  <c r="AG99" i="5"/>
  <c r="AK99" i="5"/>
  <c r="AE100" i="5"/>
  <c r="AI100" i="5"/>
  <c r="AD98" i="5"/>
  <c r="AH98" i="5"/>
  <c r="Z99" i="5"/>
  <c r="AL99" i="5" s="1"/>
  <c r="AP99" i="5" s="1"/>
  <c r="R100" i="5"/>
  <c r="V99" i="5"/>
  <c r="U100" i="5"/>
  <c r="AC100" i="5" s="1"/>
  <c r="AO100" i="5" s="1"/>
  <c r="AS100" i="5" s="1"/>
  <c r="Y99" i="5"/>
  <c r="S101" i="5"/>
  <c r="AA101" i="5" s="1"/>
  <c r="AM101" i="5" s="1"/>
  <c r="AQ101" i="5" s="1"/>
  <c r="W100" i="5"/>
  <c r="BB102" i="5" l="1"/>
  <c r="BF101" i="5"/>
  <c r="BJ101" i="5" s="1"/>
  <c r="AZ103" i="5"/>
  <c r="BD102" i="5"/>
  <c r="BH101" i="5"/>
  <c r="BL101" i="5"/>
  <c r="BA102" i="5"/>
  <c r="BE101" i="5"/>
  <c r="BI101" i="5" s="1"/>
  <c r="BC101" i="5"/>
  <c r="BG100" i="5"/>
  <c r="BK100" i="5" s="1"/>
  <c r="AN99" i="5"/>
  <c r="AR99" i="5" s="1"/>
  <c r="AF99" i="5"/>
  <c r="AJ99" i="5"/>
  <c r="AB100" i="5"/>
  <c r="X100" i="5"/>
  <c r="T101" i="5"/>
  <c r="AG100" i="5"/>
  <c r="AK100" i="5"/>
  <c r="AE101" i="5"/>
  <c r="AI101" i="5"/>
  <c r="AD99" i="5"/>
  <c r="AH99" i="5"/>
  <c r="Z100" i="5"/>
  <c r="AL100" i="5" s="1"/>
  <c r="AP100" i="5" s="1"/>
  <c r="R101" i="5"/>
  <c r="V100" i="5"/>
  <c r="U101" i="5"/>
  <c r="AC101" i="5" s="1"/>
  <c r="AO101" i="5" s="1"/>
  <c r="AS101" i="5" s="1"/>
  <c r="Y100" i="5"/>
  <c r="S102" i="5"/>
  <c r="AA102" i="5" s="1"/>
  <c r="AM102" i="5" s="1"/>
  <c r="AQ102" i="5" s="1"/>
  <c r="W101" i="5"/>
  <c r="BA103" i="5" l="1"/>
  <c r="BE102" i="5"/>
  <c r="BI102" i="5" s="1"/>
  <c r="BH102" i="5"/>
  <c r="BL102" i="5"/>
  <c r="AZ104" i="5"/>
  <c r="BD103" i="5"/>
  <c r="BC102" i="5"/>
  <c r="BG101" i="5"/>
  <c r="BK101" i="5" s="1"/>
  <c r="BB103" i="5"/>
  <c r="BF102" i="5"/>
  <c r="BJ102" i="5" s="1"/>
  <c r="AN100" i="5"/>
  <c r="AR100" i="5" s="1"/>
  <c r="AF100" i="5"/>
  <c r="AJ100" i="5"/>
  <c r="AB101" i="5"/>
  <c r="T102" i="5"/>
  <c r="X101" i="5"/>
  <c r="AG101" i="5"/>
  <c r="AK101" i="5"/>
  <c r="AE102" i="5"/>
  <c r="AI102" i="5"/>
  <c r="AD100" i="5"/>
  <c r="AH100" i="5"/>
  <c r="Z101" i="5"/>
  <c r="AL101" i="5" s="1"/>
  <c r="AP101" i="5" s="1"/>
  <c r="V101" i="5"/>
  <c r="R102" i="5"/>
  <c r="U102" i="5"/>
  <c r="AC102" i="5" s="1"/>
  <c r="AO102" i="5" s="1"/>
  <c r="AS102" i="5" s="1"/>
  <c r="Y101" i="5"/>
  <c r="S103" i="5"/>
  <c r="AA103" i="5" s="1"/>
  <c r="AM103" i="5" s="1"/>
  <c r="AQ103" i="5" s="1"/>
  <c r="W102" i="5"/>
  <c r="BC103" i="5" l="1"/>
  <c r="BG102" i="5"/>
  <c r="BK102" i="5" s="1"/>
  <c r="BL103" i="5"/>
  <c r="BH103" i="5"/>
  <c r="AZ105" i="5"/>
  <c r="BD104" i="5"/>
  <c r="BB104" i="5"/>
  <c r="BF103" i="5"/>
  <c r="BJ103" i="5" s="1"/>
  <c r="BA104" i="5"/>
  <c r="BE103" i="5"/>
  <c r="BI103" i="5" s="1"/>
  <c r="T103" i="5"/>
  <c r="X102" i="5"/>
  <c r="AB102" i="5"/>
  <c r="AN101" i="5"/>
  <c r="AR101" i="5" s="1"/>
  <c r="AF101" i="5"/>
  <c r="AJ101" i="5"/>
  <c r="AG102" i="5"/>
  <c r="AK102" i="5"/>
  <c r="AE103" i="5"/>
  <c r="AI103" i="5"/>
  <c r="AD101" i="5"/>
  <c r="AH101" i="5"/>
  <c r="Z102" i="5"/>
  <c r="AL102" i="5" s="1"/>
  <c r="AP102" i="5" s="1"/>
  <c r="R103" i="5"/>
  <c r="V102" i="5"/>
  <c r="U103" i="5"/>
  <c r="AC103" i="5" s="1"/>
  <c r="AO103" i="5" s="1"/>
  <c r="AS103" i="5" s="1"/>
  <c r="Y102" i="5"/>
  <c r="S104" i="5"/>
  <c r="AA104" i="5" s="1"/>
  <c r="AM104" i="5" s="1"/>
  <c r="AQ104" i="5" s="1"/>
  <c r="W103" i="5"/>
  <c r="AZ106" i="5" l="1"/>
  <c r="BD105" i="5"/>
  <c r="BA105" i="5"/>
  <c r="BE104" i="5"/>
  <c r="BI104" i="5" s="1"/>
  <c r="BC104" i="5"/>
  <c r="BG103" i="5"/>
  <c r="BK103" i="5" s="1"/>
  <c r="BB105" i="5"/>
  <c r="BF104" i="5"/>
  <c r="BJ104" i="5" s="1"/>
  <c r="BL104" i="5"/>
  <c r="BH104" i="5"/>
  <c r="AN102" i="5"/>
  <c r="AR102" i="5" s="1"/>
  <c r="AF102" i="5"/>
  <c r="AJ102" i="5"/>
  <c r="AB103" i="5"/>
  <c r="T104" i="5"/>
  <c r="X103" i="5"/>
  <c r="AG103" i="5"/>
  <c r="AK103" i="5"/>
  <c r="AE104" i="5"/>
  <c r="AI104" i="5"/>
  <c r="AD102" i="5"/>
  <c r="AH102" i="5"/>
  <c r="Z103" i="5"/>
  <c r="AL103" i="5" s="1"/>
  <c r="AP103" i="5" s="1"/>
  <c r="R104" i="5"/>
  <c r="V103" i="5"/>
  <c r="U104" i="5"/>
  <c r="AC104" i="5" s="1"/>
  <c r="AO104" i="5" s="1"/>
  <c r="AS104" i="5" s="1"/>
  <c r="Y103" i="5"/>
  <c r="S105" i="5"/>
  <c r="AA105" i="5" s="1"/>
  <c r="AM105" i="5" s="1"/>
  <c r="AQ105" i="5" s="1"/>
  <c r="W104" i="5"/>
  <c r="BB106" i="5" l="1"/>
  <c r="BF105" i="5"/>
  <c r="BJ105" i="5" s="1"/>
  <c r="BC105" i="5"/>
  <c r="BG104" i="5"/>
  <c r="BK104" i="5" s="1"/>
  <c r="BA106" i="5"/>
  <c r="BE105" i="5"/>
  <c r="BI105" i="5" s="1"/>
  <c r="BH105" i="5"/>
  <c r="BL105" i="5"/>
  <c r="AZ107" i="5"/>
  <c r="BD106" i="5"/>
  <c r="AB104" i="5"/>
  <c r="T105" i="5"/>
  <c r="X104" i="5"/>
  <c r="AN103" i="5"/>
  <c r="AR103" i="5" s="1"/>
  <c r="AF103" i="5"/>
  <c r="AJ103" i="5"/>
  <c r="AG104" i="5"/>
  <c r="AK104" i="5"/>
  <c r="AE105" i="5"/>
  <c r="AI105" i="5"/>
  <c r="AD103" i="5"/>
  <c r="AH103" i="5"/>
  <c r="Z104" i="5"/>
  <c r="AL104" i="5" s="1"/>
  <c r="AP104" i="5" s="1"/>
  <c r="R105" i="5"/>
  <c r="V104" i="5"/>
  <c r="U105" i="5"/>
  <c r="AC105" i="5" s="1"/>
  <c r="AO105" i="5" s="1"/>
  <c r="AS105" i="5" s="1"/>
  <c r="Y104" i="5"/>
  <c r="S106" i="5"/>
  <c r="AA106" i="5" s="1"/>
  <c r="AM106" i="5" s="1"/>
  <c r="AQ106" i="5" s="1"/>
  <c r="W105" i="5"/>
  <c r="BA107" i="5" l="1"/>
  <c r="BE106" i="5"/>
  <c r="BI106" i="5" s="1"/>
  <c r="BC106" i="5"/>
  <c r="BG105" i="5"/>
  <c r="BK105" i="5" s="1"/>
  <c r="BL106" i="5"/>
  <c r="BH106" i="5"/>
  <c r="AZ108" i="5"/>
  <c r="BD107" i="5"/>
  <c r="BB107" i="5"/>
  <c r="BF106" i="5"/>
  <c r="BJ106" i="5" s="1"/>
  <c r="X105" i="5"/>
  <c r="AB105" i="5"/>
  <c r="T106" i="5"/>
  <c r="AN104" i="5"/>
  <c r="AR104" i="5" s="1"/>
  <c r="AF104" i="5"/>
  <c r="AJ104" i="5"/>
  <c r="AG105" i="5"/>
  <c r="AK105" i="5"/>
  <c r="AE106" i="5"/>
  <c r="AI106" i="5"/>
  <c r="AD104" i="5"/>
  <c r="AH104" i="5"/>
  <c r="Z105" i="5"/>
  <c r="AL105" i="5" s="1"/>
  <c r="AP105" i="5" s="1"/>
  <c r="R106" i="5"/>
  <c r="V105" i="5"/>
  <c r="U106" i="5"/>
  <c r="AC106" i="5" s="1"/>
  <c r="AO106" i="5" s="1"/>
  <c r="AS106" i="5" s="1"/>
  <c r="Y105" i="5"/>
  <c r="S107" i="5"/>
  <c r="AA107" i="5" s="1"/>
  <c r="AM107" i="5" s="1"/>
  <c r="AQ107" i="5" s="1"/>
  <c r="W106" i="5"/>
  <c r="AZ109" i="5" l="1"/>
  <c r="BD108" i="5"/>
  <c r="BC107" i="5"/>
  <c r="BG106" i="5"/>
  <c r="BK106" i="5" s="1"/>
  <c r="BB108" i="5"/>
  <c r="BF107" i="5"/>
  <c r="BJ107" i="5" s="1"/>
  <c r="BA108" i="5"/>
  <c r="BE107" i="5"/>
  <c r="BI107" i="5" s="1"/>
  <c r="BL107" i="5"/>
  <c r="BH107" i="5"/>
  <c r="T107" i="5"/>
  <c r="X106" i="5"/>
  <c r="AB106" i="5"/>
  <c r="AN105" i="5"/>
  <c r="AR105" i="5" s="1"/>
  <c r="AF105" i="5"/>
  <c r="AJ105" i="5"/>
  <c r="AG106" i="5"/>
  <c r="AK106" i="5"/>
  <c r="AE107" i="5"/>
  <c r="AI107" i="5"/>
  <c r="AD105" i="5"/>
  <c r="AH105" i="5"/>
  <c r="Z106" i="5"/>
  <c r="AL106" i="5" s="1"/>
  <c r="AP106" i="5" s="1"/>
  <c r="R107" i="5"/>
  <c r="V106" i="5"/>
  <c r="U107" i="5"/>
  <c r="AC107" i="5" s="1"/>
  <c r="AO107" i="5" s="1"/>
  <c r="AS107" i="5" s="1"/>
  <c r="Y106" i="5"/>
  <c r="S108" i="5"/>
  <c r="AA108" i="5" s="1"/>
  <c r="AM108" i="5" s="1"/>
  <c r="AQ108" i="5" s="1"/>
  <c r="W107" i="5"/>
  <c r="BA109" i="5" l="1"/>
  <c r="BE108" i="5"/>
  <c r="BI108" i="5" s="1"/>
  <c r="BB109" i="5"/>
  <c r="BF108" i="5"/>
  <c r="BJ108" i="5" s="1"/>
  <c r="BC108" i="5"/>
  <c r="BG107" i="5"/>
  <c r="BK107" i="5" s="1"/>
  <c r="BH108" i="5"/>
  <c r="BL108" i="5"/>
  <c r="AZ110" i="5"/>
  <c r="BD109" i="5"/>
  <c r="AN106" i="5"/>
  <c r="AR106" i="5" s="1"/>
  <c r="AF106" i="5"/>
  <c r="AJ106" i="5"/>
  <c r="AB107" i="5"/>
  <c r="T108" i="5"/>
  <c r="X107" i="5"/>
  <c r="AG107" i="5"/>
  <c r="AK107" i="5"/>
  <c r="AE108" i="5"/>
  <c r="AI108" i="5"/>
  <c r="AD106" i="5"/>
  <c r="AH106" i="5"/>
  <c r="Z107" i="5"/>
  <c r="AL107" i="5" s="1"/>
  <c r="AP107" i="5" s="1"/>
  <c r="R108" i="5"/>
  <c r="V107" i="5"/>
  <c r="U108" i="5"/>
  <c r="AC108" i="5" s="1"/>
  <c r="AO108" i="5" s="1"/>
  <c r="AS108" i="5" s="1"/>
  <c r="Y107" i="5"/>
  <c r="S109" i="5"/>
  <c r="AA109" i="5" s="1"/>
  <c r="AM109" i="5" s="1"/>
  <c r="AQ109" i="5" s="1"/>
  <c r="W108" i="5"/>
  <c r="BC109" i="5" l="1"/>
  <c r="BG108" i="5"/>
  <c r="BK108" i="5" s="1"/>
  <c r="BB110" i="5"/>
  <c r="BF109" i="5"/>
  <c r="BJ109" i="5" s="1"/>
  <c r="BL109" i="5"/>
  <c r="BH109" i="5"/>
  <c r="AZ111" i="5"/>
  <c r="BD110" i="5"/>
  <c r="BA110" i="5"/>
  <c r="BE109" i="5"/>
  <c r="BI109" i="5" s="1"/>
  <c r="AB108" i="5"/>
  <c r="X108" i="5"/>
  <c r="T109" i="5"/>
  <c r="AN107" i="5"/>
  <c r="AR107" i="5" s="1"/>
  <c r="AF107" i="5"/>
  <c r="AJ107" i="5"/>
  <c r="AG108" i="5"/>
  <c r="AK108" i="5"/>
  <c r="AE109" i="5"/>
  <c r="AI109" i="5"/>
  <c r="AD107" i="5"/>
  <c r="AH107" i="5"/>
  <c r="Z108" i="5"/>
  <c r="AL108" i="5" s="1"/>
  <c r="AP108" i="5" s="1"/>
  <c r="R109" i="5"/>
  <c r="V108" i="5"/>
  <c r="U109" i="5"/>
  <c r="AC109" i="5" s="1"/>
  <c r="AO109" i="5" s="1"/>
  <c r="AS109" i="5" s="1"/>
  <c r="Y108" i="5"/>
  <c r="S110" i="5"/>
  <c r="AA110" i="5" s="1"/>
  <c r="AM110" i="5" s="1"/>
  <c r="AQ110" i="5" s="1"/>
  <c r="W109" i="5"/>
  <c r="BL110" i="5" l="1"/>
  <c r="BH110" i="5"/>
  <c r="AZ112" i="5"/>
  <c r="BD111" i="5"/>
  <c r="BB111" i="5"/>
  <c r="BF110" i="5"/>
  <c r="BJ110" i="5" s="1"/>
  <c r="BA111" i="5"/>
  <c r="BE110" i="5"/>
  <c r="BI110" i="5" s="1"/>
  <c r="BC110" i="5"/>
  <c r="BG109" i="5"/>
  <c r="BK109" i="5" s="1"/>
  <c r="AB109" i="5"/>
  <c r="T110" i="5"/>
  <c r="X109" i="5"/>
  <c r="AN108" i="5"/>
  <c r="AR108" i="5" s="1"/>
  <c r="AF108" i="5"/>
  <c r="AJ108" i="5"/>
  <c r="AG109" i="5"/>
  <c r="AK109" i="5"/>
  <c r="AE110" i="5"/>
  <c r="AI110" i="5"/>
  <c r="AD108" i="5"/>
  <c r="AH108" i="5"/>
  <c r="Z109" i="5"/>
  <c r="AL109" i="5" s="1"/>
  <c r="AP109" i="5" s="1"/>
  <c r="R110" i="5"/>
  <c r="V109" i="5"/>
  <c r="U110" i="5"/>
  <c r="AC110" i="5" s="1"/>
  <c r="AO110" i="5" s="1"/>
  <c r="AS110" i="5" s="1"/>
  <c r="Y109" i="5"/>
  <c r="S111" i="5"/>
  <c r="AA111" i="5" s="1"/>
  <c r="AM111" i="5" s="1"/>
  <c r="AQ111" i="5" s="1"/>
  <c r="W110" i="5"/>
  <c r="BA112" i="5" l="1"/>
  <c r="BE111" i="5"/>
  <c r="BI111" i="5" s="1"/>
  <c r="BB112" i="5"/>
  <c r="BF111" i="5"/>
  <c r="BJ111" i="5" s="1"/>
  <c r="BL111" i="5"/>
  <c r="BH111" i="5"/>
  <c r="AZ113" i="5"/>
  <c r="BD112" i="5"/>
  <c r="BC111" i="5"/>
  <c r="BG110" i="5"/>
  <c r="BK110" i="5" s="1"/>
  <c r="AB110" i="5"/>
  <c r="T111" i="5"/>
  <c r="X110" i="5"/>
  <c r="AN109" i="5"/>
  <c r="AR109" i="5" s="1"/>
  <c r="AF109" i="5"/>
  <c r="AJ109" i="5"/>
  <c r="AG110" i="5"/>
  <c r="AK110" i="5"/>
  <c r="AE111" i="5"/>
  <c r="AI111" i="5"/>
  <c r="AD109" i="5"/>
  <c r="AH109" i="5"/>
  <c r="Z110" i="5"/>
  <c r="AL110" i="5" s="1"/>
  <c r="AP110" i="5" s="1"/>
  <c r="R111" i="5"/>
  <c r="V110" i="5"/>
  <c r="U111" i="5"/>
  <c r="AC111" i="5" s="1"/>
  <c r="AO111" i="5" s="1"/>
  <c r="AS111" i="5" s="1"/>
  <c r="Y110" i="5"/>
  <c r="S112" i="5"/>
  <c r="AA112" i="5" s="1"/>
  <c r="AM112" i="5" s="1"/>
  <c r="AQ112" i="5" s="1"/>
  <c r="W111" i="5"/>
  <c r="BL112" i="5" l="1"/>
  <c r="BH112" i="5"/>
  <c r="AZ114" i="5"/>
  <c r="BD113" i="5"/>
  <c r="BB113" i="5"/>
  <c r="BF112" i="5"/>
  <c r="BJ112" i="5" s="1"/>
  <c r="BC112" i="5"/>
  <c r="BG111" i="5"/>
  <c r="BK111" i="5" s="1"/>
  <c r="BA113" i="5"/>
  <c r="BE112" i="5"/>
  <c r="BI112" i="5" s="1"/>
  <c r="T112" i="5"/>
  <c r="AB111" i="5"/>
  <c r="X111" i="5"/>
  <c r="AN110" i="5"/>
  <c r="AR110" i="5" s="1"/>
  <c r="AF110" i="5"/>
  <c r="AJ110" i="5"/>
  <c r="AG111" i="5"/>
  <c r="AK111" i="5"/>
  <c r="AE112" i="5"/>
  <c r="AI112" i="5"/>
  <c r="AD110" i="5"/>
  <c r="AH110" i="5"/>
  <c r="Z111" i="5"/>
  <c r="AL111" i="5" s="1"/>
  <c r="AP111" i="5" s="1"/>
  <c r="V111" i="5"/>
  <c r="R112" i="5"/>
  <c r="U112" i="5"/>
  <c r="AC112" i="5" s="1"/>
  <c r="AO112" i="5" s="1"/>
  <c r="AS112" i="5" s="1"/>
  <c r="Y111" i="5"/>
  <c r="S113" i="5"/>
  <c r="AA113" i="5" s="1"/>
  <c r="AM113" i="5" s="1"/>
  <c r="AQ113" i="5" s="1"/>
  <c r="W112" i="5"/>
  <c r="BC113" i="5" l="1"/>
  <c r="BG112" i="5"/>
  <c r="BK112" i="5" s="1"/>
  <c r="BB114" i="5"/>
  <c r="BF113" i="5"/>
  <c r="BJ113" i="5" s="1"/>
  <c r="BH113" i="5"/>
  <c r="BL113" i="5"/>
  <c r="AZ115" i="5"/>
  <c r="BD114" i="5"/>
  <c r="BA114" i="5"/>
  <c r="BE113" i="5"/>
  <c r="BI113" i="5" s="1"/>
  <c r="AN111" i="5"/>
  <c r="AR111" i="5" s="1"/>
  <c r="AJ111" i="5"/>
  <c r="AF111" i="5"/>
  <c r="AB112" i="5"/>
  <c r="T113" i="5"/>
  <c r="X112" i="5"/>
  <c r="AG112" i="5"/>
  <c r="AK112" i="5"/>
  <c r="AE113" i="5"/>
  <c r="AI113" i="5"/>
  <c r="AD111" i="5"/>
  <c r="AH111" i="5"/>
  <c r="Z112" i="5"/>
  <c r="AL112" i="5" s="1"/>
  <c r="AP112" i="5" s="1"/>
  <c r="R113" i="5"/>
  <c r="V112" i="5"/>
  <c r="U113" i="5"/>
  <c r="AC113" i="5" s="1"/>
  <c r="AO113" i="5" s="1"/>
  <c r="AS113" i="5" s="1"/>
  <c r="Y112" i="5"/>
  <c r="S114" i="5"/>
  <c r="AA114" i="5" s="1"/>
  <c r="AM114" i="5" s="1"/>
  <c r="AQ114" i="5" s="1"/>
  <c r="W113" i="5"/>
  <c r="BL114" i="5" l="1"/>
  <c r="BH114" i="5"/>
  <c r="AZ116" i="5"/>
  <c r="BD115" i="5"/>
  <c r="BB115" i="5"/>
  <c r="BF114" i="5"/>
  <c r="BJ114" i="5" s="1"/>
  <c r="BA115" i="5"/>
  <c r="BE114" i="5"/>
  <c r="BI114" i="5" s="1"/>
  <c r="BC114" i="5"/>
  <c r="BG113" i="5"/>
  <c r="BK113" i="5" s="1"/>
  <c r="AB113" i="5"/>
  <c r="T114" i="5"/>
  <c r="X113" i="5"/>
  <c r="AN112" i="5"/>
  <c r="AR112" i="5" s="1"/>
  <c r="AF112" i="5"/>
  <c r="AJ112" i="5"/>
  <c r="AG113" i="5"/>
  <c r="AK113" i="5"/>
  <c r="AE114" i="5"/>
  <c r="AI114" i="5"/>
  <c r="AD112" i="5"/>
  <c r="AH112" i="5"/>
  <c r="Z113" i="5"/>
  <c r="AL113" i="5" s="1"/>
  <c r="AP113" i="5" s="1"/>
  <c r="R114" i="5"/>
  <c r="V113" i="5"/>
  <c r="U114" i="5"/>
  <c r="AC114" i="5" s="1"/>
  <c r="AO114" i="5" s="1"/>
  <c r="AS114" i="5" s="1"/>
  <c r="Y113" i="5"/>
  <c r="S115" i="5"/>
  <c r="AA115" i="5" s="1"/>
  <c r="AM115" i="5" s="1"/>
  <c r="AQ115" i="5" s="1"/>
  <c r="W114" i="5"/>
  <c r="BA116" i="5" l="1"/>
  <c r="BE115" i="5"/>
  <c r="BI115" i="5" s="1"/>
  <c r="BB116" i="5"/>
  <c r="BF115" i="5"/>
  <c r="BJ115" i="5" s="1"/>
  <c r="BH115" i="5"/>
  <c r="BL115" i="5"/>
  <c r="AZ117" i="5"/>
  <c r="BD116" i="5"/>
  <c r="BC115" i="5"/>
  <c r="BG114" i="5"/>
  <c r="BK114" i="5" s="1"/>
  <c r="T115" i="5"/>
  <c r="X114" i="5"/>
  <c r="AB114" i="5"/>
  <c r="AN113" i="5"/>
  <c r="AR113" i="5" s="1"/>
  <c r="AF113" i="5"/>
  <c r="AJ113" i="5"/>
  <c r="AG114" i="5"/>
  <c r="AK114" i="5"/>
  <c r="AE115" i="5"/>
  <c r="AI115" i="5"/>
  <c r="AD113" i="5"/>
  <c r="AH113" i="5"/>
  <c r="Z114" i="5"/>
  <c r="AL114" i="5" s="1"/>
  <c r="AP114" i="5" s="1"/>
  <c r="R115" i="5"/>
  <c r="V114" i="5"/>
  <c r="U115" i="5"/>
  <c r="AC115" i="5" s="1"/>
  <c r="AO115" i="5" s="1"/>
  <c r="AS115" i="5" s="1"/>
  <c r="Y114" i="5"/>
  <c r="S116" i="5"/>
  <c r="AA116" i="5" s="1"/>
  <c r="AM116" i="5" s="1"/>
  <c r="AQ116" i="5" s="1"/>
  <c r="W115" i="5"/>
  <c r="BL116" i="5" l="1"/>
  <c r="BH116" i="5"/>
  <c r="AZ118" i="5"/>
  <c r="BD117" i="5"/>
  <c r="BB117" i="5"/>
  <c r="BF116" i="5"/>
  <c r="BJ116" i="5" s="1"/>
  <c r="BC116" i="5"/>
  <c r="BG115" i="5"/>
  <c r="BK115" i="5" s="1"/>
  <c r="BA117" i="5"/>
  <c r="BE116" i="5"/>
  <c r="BI116" i="5" s="1"/>
  <c r="AN114" i="5"/>
  <c r="AR114" i="5" s="1"/>
  <c r="AF114" i="5"/>
  <c r="AJ114" i="5"/>
  <c r="AB115" i="5"/>
  <c r="X115" i="5"/>
  <c r="T116" i="5"/>
  <c r="AG115" i="5"/>
  <c r="AK115" i="5"/>
  <c r="AE116" i="5"/>
  <c r="AI116" i="5"/>
  <c r="AD114" i="5"/>
  <c r="AH114" i="5"/>
  <c r="Z115" i="5"/>
  <c r="AL115" i="5" s="1"/>
  <c r="AP115" i="5" s="1"/>
  <c r="V115" i="5"/>
  <c r="R116" i="5"/>
  <c r="U116" i="5"/>
  <c r="AC116" i="5" s="1"/>
  <c r="AO116" i="5" s="1"/>
  <c r="AS116" i="5" s="1"/>
  <c r="Y115" i="5"/>
  <c r="S117" i="5"/>
  <c r="AA117" i="5" s="1"/>
  <c r="AM117" i="5" s="1"/>
  <c r="AQ117" i="5" s="1"/>
  <c r="W116" i="5"/>
  <c r="BC117" i="5" l="1"/>
  <c r="BG116" i="5"/>
  <c r="BK116" i="5" s="1"/>
  <c r="BB118" i="5"/>
  <c r="BF117" i="5"/>
  <c r="BJ117" i="5" s="1"/>
  <c r="BL117" i="5"/>
  <c r="BH117" i="5"/>
  <c r="AZ119" i="5"/>
  <c r="BD118" i="5"/>
  <c r="BA118" i="5"/>
  <c r="BE117" i="5"/>
  <c r="BI117" i="5" s="1"/>
  <c r="AN115" i="5"/>
  <c r="AR115" i="5" s="1"/>
  <c r="AF115" i="5"/>
  <c r="AJ115" i="5"/>
  <c r="AB116" i="5"/>
  <c r="T117" i="5"/>
  <c r="X116" i="5"/>
  <c r="AG116" i="5"/>
  <c r="AK116" i="5"/>
  <c r="AE117" i="5"/>
  <c r="AI117" i="5"/>
  <c r="AD115" i="5"/>
  <c r="AH115" i="5"/>
  <c r="Z116" i="5"/>
  <c r="AL116" i="5" s="1"/>
  <c r="AP116" i="5" s="1"/>
  <c r="R117" i="5"/>
  <c r="V116" i="5"/>
  <c r="U117" i="5"/>
  <c r="AC117" i="5" s="1"/>
  <c r="AO117" i="5" s="1"/>
  <c r="AS117" i="5" s="1"/>
  <c r="Y116" i="5"/>
  <c r="S118" i="5"/>
  <c r="AA118" i="5" s="1"/>
  <c r="AM118" i="5" s="1"/>
  <c r="AQ118" i="5" s="1"/>
  <c r="W117" i="5"/>
  <c r="BB119" i="5" l="1"/>
  <c r="BF118" i="5"/>
  <c r="BJ118" i="5" s="1"/>
  <c r="BA119" i="5"/>
  <c r="BE118" i="5"/>
  <c r="BI118" i="5" s="1"/>
  <c r="BC118" i="5"/>
  <c r="BG117" i="5"/>
  <c r="BK117" i="5" s="1"/>
  <c r="BL118" i="5"/>
  <c r="BH118" i="5"/>
  <c r="AZ120" i="5"/>
  <c r="BD119" i="5"/>
  <c r="AB117" i="5"/>
  <c r="T118" i="5"/>
  <c r="X117" i="5"/>
  <c r="AN116" i="5"/>
  <c r="AR116" i="5" s="1"/>
  <c r="AF116" i="5"/>
  <c r="AJ116" i="5"/>
  <c r="AG117" i="5"/>
  <c r="AK117" i="5"/>
  <c r="AE118" i="5"/>
  <c r="AI118" i="5"/>
  <c r="AD116" i="5"/>
  <c r="AH116" i="5"/>
  <c r="Z117" i="5"/>
  <c r="AL117" i="5" s="1"/>
  <c r="AP117" i="5" s="1"/>
  <c r="R118" i="5"/>
  <c r="V117" i="5"/>
  <c r="U118" i="5"/>
  <c r="AC118" i="5" s="1"/>
  <c r="AO118" i="5" s="1"/>
  <c r="AS118" i="5" s="1"/>
  <c r="Y117" i="5"/>
  <c r="S119" i="5"/>
  <c r="AA119" i="5" s="1"/>
  <c r="AM119" i="5" s="1"/>
  <c r="AQ119" i="5" s="1"/>
  <c r="W118" i="5"/>
  <c r="BA120" i="5" l="1"/>
  <c r="BE119" i="5"/>
  <c r="BI119" i="5" s="1"/>
  <c r="BL119" i="5"/>
  <c r="BH119" i="5"/>
  <c r="BC119" i="5"/>
  <c r="BG118" i="5"/>
  <c r="BK118" i="5" s="1"/>
  <c r="AZ121" i="5"/>
  <c r="BD120" i="5"/>
  <c r="BB120" i="5"/>
  <c r="BF119" i="5"/>
  <c r="BJ119" i="5" s="1"/>
  <c r="T119" i="5"/>
  <c r="X118" i="5"/>
  <c r="AB118" i="5"/>
  <c r="AN117" i="5"/>
  <c r="AR117" i="5" s="1"/>
  <c r="AF117" i="5"/>
  <c r="AJ117" i="5"/>
  <c r="AG118" i="5"/>
  <c r="AK118" i="5"/>
  <c r="AE119" i="5"/>
  <c r="AI119" i="5"/>
  <c r="AD117" i="5"/>
  <c r="AH117" i="5"/>
  <c r="Z118" i="5"/>
  <c r="AL118" i="5" s="1"/>
  <c r="AP118" i="5" s="1"/>
  <c r="R119" i="5"/>
  <c r="V118" i="5"/>
  <c r="U119" i="5"/>
  <c r="AC119" i="5" s="1"/>
  <c r="AO119" i="5" s="1"/>
  <c r="AS119" i="5" s="1"/>
  <c r="Y118" i="5"/>
  <c r="S120" i="5"/>
  <c r="AA120" i="5" s="1"/>
  <c r="AM120" i="5" s="1"/>
  <c r="AQ120" i="5" s="1"/>
  <c r="W119" i="5"/>
  <c r="BL120" i="5" l="1"/>
  <c r="BH120" i="5"/>
  <c r="AZ122" i="5"/>
  <c r="BD121" i="5"/>
  <c r="BC120" i="5"/>
  <c r="BG119" i="5"/>
  <c r="BK119" i="5" s="1"/>
  <c r="BB121" i="5"/>
  <c r="BF120" i="5"/>
  <c r="BJ120" i="5" s="1"/>
  <c r="BA121" i="5"/>
  <c r="BE120" i="5"/>
  <c r="BI120" i="5" s="1"/>
  <c r="AN118" i="5"/>
  <c r="AR118" i="5" s="1"/>
  <c r="AF118" i="5"/>
  <c r="AJ118" i="5"/>
  <c r="AB119" i="5"/>
  <c r="T120" i="5"/>
  <c r="X119" i="5"/>
  <c r="AG119" i="5"/>
  <c r="AK119" i="5"/>
  <c r="AE120" i="5"/>
  <c r="AI120" i="5"/>
  <c r="AD118" i="5"/>
  <c r="AH118" i="5"/>
  <c r="Z119" i="5"/>
  <c r="AL119" i="5" s="1"/>
  <c r="AP119" i="5" s="1"/>
  <c r="R120" i="5"/>
  <c r="V119" i="5"/>
  <c r="U120" i="5"/>
  <c r="AC120" i="5" s="1"/>
  <c r="AO120" i="5" s="1"/>
  <c r="AS120" i="5" s="1"/>
  <c r="Y119" i="5"/>
  <c r="S121" i="5"/>
  <c r="AA121" i="5" s="1"/>
  <c r="AM121" i="5" s="1"/>
  <c r="AQ121" i="5" s="1"/>
  <c r="W120" i="5"/>
  <c r="BB122" i="5" l="1"/>
  <c r="BF121" i="5"/>
  <c r="BJ121" i="5" s="1"/>
  <c r="BC121" i="5"/>
  <c r="BG120" i="5"/>
  <c r="BK120" i="5" s="1"/>
  <c r="BH121" i="5"/>
  <c r="BL121" i="5"/>
  <c r="AZ123" i="5"/>
  <c r="BD122" i="5"/>
  <c r="BA122" i="5"/>
  <c r="BE121" i="5"/>
  <c r="BI121" i="5" s="1"/>
  <c r="T121" i="5"/>
  <c r="X120" i="5"/>
  <c r="AB120" i="5"/>
  <c r="AN119" i="5"/>
  <c r="AR119" i="5" s="1"/>
  <c r="AF119" i="5"/>
  <c r="AJ119" i="5"/>
  <c r="AG120" i="5"/>
  <c r="AK120" i="5"/>
  <c r="AE121" i="5"/>
  <c r="AI121" i="5"/>
  <c r="AD119" i="5"/>
  <c r="AH119" i="5"/>
  <c r="Z120" i="5"/>
  <c r="AL120" i="5" s="1"/>
  <c r="AP120" i="5" s="1"/>
  <c r="R121" i="5"/>
  <c r="V120" i="5"/>
  <c r="U121" i="5"/>
  <c r="AC121" i="5" s="1"/>
  <c r="AO121" i="5" s="1"/>
  <c r="AS121" i="5" s="1"/>
  <c r="Y120" i="5"/>
  <c r="S122" i="5"/>
  <c r="AA122" i="5" s="1"/>
  <c r="AM122" i="5" s="1"/>
  <c r="AQ122" i="5" s="1"/>
  <c r="W121" i="5"/>
  <c r="BL122" i="5" l="1"/>
  <c r="BH122" i="5"/>
  <c r="AZ124" i="5"/>
  <c r="BD123" i="5"/>
  <c r="BC122" i="5"/>
  <c r="BG121" i="5"/>
  <c r="BK121" i="5" s="1"/>
  <c r="BA123" i="5"/>
  <c r="BE122" i="5"/>
  <c r="BI122" i="5" s="1"/>
  <c r="BB123" i="5"/>
  <c r="BF122" i="5"/>
  <c r="BJ122" i="5" s="1"/>
  <c r="AN120" i="5"/>
  <c r="AR120" i="5" s="1"/>
  <c r="AF120" i="5"/>
  <c r="AJ120" i="5"/>
  <c r="AB121" i="5"/>
  <c r="T122" i="5"/>
  <c r="X121" i="5"/>
  <c r="AG121" i="5"/>
  <c r="AK121" i="5"/>
  <c r="AE122" i="5"/>
  <c r="AI122" i="5"/>
  <c r="AD120" i="5"/>
  <c r="AH120" i="5"/>
  <c r="Z121" i="5"/>
  <c r="AL121" i="5" s="1"/>
  <c r="AP121" i="5" s="1"/>
  <c r="R122" i="5"/>
  <c r="V121" i="5"/>
  <c r="U122" i="5"/>
  <c r="AC122" i="5" s="1"/>
  <c r="AO122" i="5" s="1"/>
  <c r="AS122" i="5" s="1"/>
  <c r="Y121" i="5"/>
  <c r="S123" i="5"/>
  <c r="AA123" i="5" s="1"/>
  <c r="AM123" i="5" s="1"/>
  <c r="AQ123" i="5" s="1"/>
  <c r="W122" i="5"/>
  <c r="BA124" i="5" l="1"/>
  <c r="BE123" i="5"/>
  <c r="BI123" i="5" s="1"/>
  <c r="BC123" i="5"/>
  <c r="BG122" i="5"/>
  <c r="BK122" i="5" s="1"/>
  <c r="BL123" i="5"/>
  <c r="BH123" i="5"/>
  <c r="AZ125" i="5"/>
  <c r="BD124" i="5"/>
  <c r="BB124" i="5"/>
  <c r="BF123" i="5"/>
  <c r="BJ123" i="5" s="1"/>
  <c r="AB122" i="5"/>
  <c r="T123" i="5"/>
  <c r="X122" i="5"/>
  <c r="AN121" i="5"/>
  <c r="AR121" i="5" s="1"/>
  <c r="AF121" i="5"/>
  <c r="AJ121" i="5"/>
  <c r="AG122" i="5"/>
  <c r="AK122" i="5"/>
  <c r="AE123" i="5"/>
  <c r="AI123" i="5"/>
  <c r="AD121" i="5"/>
  <c r="AH121" i="5"/>
  <c r="Z122" i="5"/>
  <c r="AL122" i="5" s="1"/>
  <c r="AP122" i="5" s="1"/>
  <c r="R123" i="5"/>
  <c r="V122" i="5"/>
  <c r="U123" i="5"/>
  <c r="AC123" i="5" s="1"/>
  <c r="AO123" i="5" s="1"/>
  <c r="AS123" i="5" s="1"/>
  <c r="Y122" i="5"/>
  <c r="S124" i="5"/>
  <c r="AA124" i="5" s="1"/>
  <c r="AM124" i="5" s="1"/>
  <c r="AQ124" i="5" s="1"/>
  <c r="W123" i="5"/>
  <c r="AZ126" i="5" l="1"/>
  <c r="BD125" i="5"/>
  <c r="BL124" i="5"/>
  <c r="BH124" i="5"/>
  <c r="BC124" i="5"/>
  <c r="BG123" i="5"/>
  <c r="BK123" i="5" s="1"/>
  <c r="BB125" i="5"/>
  <c r="BF124" i="5"/>
  <c r="BJ124" i="5" s="1"/>
  <c r="BA125" i="5"/>
  <c r="BE124" i="5"/>
  <c r="BI124" i="5" s="1"/>
  <c r="T124" i="5"/>
  <c r="X123" i="5"/>
  <c r="AB123" i="5"/>
  <c r="AN122" i="5"/>
  <c r="AR122" i="5" s="1"/>
  <c r="AF122" i="5"/>
  <c r="AJ122" i="5"/>
  <c r="AG123" i="5"/>
  <c r="AK123" i="5"/>
  <c r="AE124" i="5"/>
  <c r="AI124" i="5"/>
  <c r="AD122" i="5"/>
  <c r="AH122" i="5"/>
  <c r="Z123" i="5"/>
  <c r="AL123" i="5" s="1"/>
  <c r="AP123" i="5" s="1"/>
  <c r="R124" i="5"/>
  <c r="V123" i="5"/>
  <c r="U124" i="5"/>
  <c r="AC124" i="5" s="1"/>
  <c r="AO124" i="5" s="1"/>
  <c r="AS124" i="5" s="1"/>
  <c r="Y123" i="5"/>
  <c r="S125" i="5"/>
  <c r="AA125" i="5" s="1"/>
  <c r="AM125" i="5" s="1"/>
  <c r="AQ125" i="5" s="1"/>
  <c r="W124" i="5"/>
  <c r="BB126" i="5" l="1"/>
  <c r="BF125" i="5"/>
  <c r="BJ125" i="5" s="1"/>
  <c r="BC125" i="5"/>
  <c r="BG124" i="5"/>
  <c r="BK124" i="5" s="1"/>
  <c r="BH125" i="5"/>
  <c r="BL125" i="5"/>
  <c r="BA126" i="5"/>
  <c r="BE125" i="5"/>
  <c r="BI125" i="5" s="1"/>
  <c r="AZ127" i="5"/>
  <c r="BD126" i="5"/>
  <c r="AN123" i="5"/>
  <c r="AR123" i="5" s="1"/>
  <c r="AF123" i="5"/>
  <c r="AJ123" i="5"/>
  <c r="AB124" i="5"/>
  <c r="X124" i="5"/>
  <c r="T125" i="5"/>
  <c r="AG124" i="5"/>
  <c r="AK124" i="5"/>
  <c r="AE125" i="5"/>
  <c r="AI125" i="5"/>
  <c r="AD123" i="5"/>
  <c r="AH123" i="5"/>
  <c r="Z124" i="5"/>
  <c r="AL124" i="5" s="1"/>
  <c r="AP124" i="5" s="1"/>
  <c r="R125" i="5"/>
  <c r="V124" i="5"/>
  <c r="U125" i="5"/>
  <c r="AC125" i="5" s="1"/>
  <c r="AO125" i="5" s="1"/>
  <c r="AS125" i="5" s="1"/>
  <c r="Y124" i="5"/>
  <c r="S126" i="5"/>
  <c r="AA126" i="5" s="1"/>
  <c r="AM126" i="5" s="1"/>
  <c r="AQ126" i="5" s="1"/>
  <c r="W125" i="5"/>
  <c r="BA127" i="5" l="1"/>
  <c r="BE126" i="5"/>
  <c r="BI126" i="5" s="1"/>
  <c r="BC126" i="5"/>
  <c r="BG125" i="5"/>
  <c r="BK125" i="5" s="1"/>
  <c r="BL126" i="5"/>
  <c r="BH126" i="5"/>
  <c r="AZ128" i="5"/>
  <c r="BD127" i="5"/>
  <c r="BB127" i="5"/>
  <c r="BF126" i="5"/>
  <c r="BJ126" i="5" s="1"/>
  <c r="AB125" i="5"/>
  <c r="T126" i="5"/>
  <c r="X125" i="5"/>
  <c r="AN124" i="5"/>
  <c r="AR124" i="5" s="1"/>
  <c r="AF124" i="5"/>
  <c r="AJ124" i="5"/>
  <c r="AG125" i="5"/>
  <c r="AK125" i="5"/>
  <c r="AE126" i="5"/>
  <c r="AI126" i="5"/>
  <c r="AD124" i="5"/>
  <c r="AH124" i="5"/>
  <c r="Z125" i="5"/>
  <c r="AL125" i="5" s="1"/>
  <c r="AP125" i="5" s="1"/>
  <c r="R126" i="5"/>
  <c r="V125" i="5"/>
  <c r="U126" i="5"/>
  <c r="AC126" i="5" s="1"/>
  <c r="AO126" i="5" s="1"/>
  <c r="AS126" i="5" s="1"/>
  <c r="Y125" i="5"/>
  <c r="S127" i="5"/>
  <c r="AA127" i="5" s="1"/>
  <c r="AM127" i="5" s="1"/>
  <c r="AQ127" i="5" s="1"/>
  <c r="W126" i="5"/>
  <c r="BL127" i="5" l="1"/>
  <c r="BH127" i="5"/>
  <c r="AZ129" i="5"/>
  <c r="BD128" i="5"/>
  <c r="BC127" i="5"/>
  <c r="BG126" i="5"/>
  <c r="BK126" i="5" s="1"/>
  <c r="BB128" i="5"/>
  <c r="BF127" i="5"/>
  <c r="BJ127" i="5" s="1"/>
  <c r="BA128" i="5"/>
  <c r="BE127" i="5"/>
  <c r="BI127" i="5" s="1"/>
  <c r="AB126" i="5"/>
  <c r="T127" i="5"/>
  <c r="X126" i="5"/>
  <c r="AN125" i="5"/>
  <c r="AR125" i="5" s="1"/>
  <c r="AF125" i="5"/>
  <c r="AJ125" i="5"/>
  <c r="AG126" i="5"/>
  <c r="AK126" i="5"/>
  <c r="AE127" i="5"/>
  <c r="AI127" i="5"/>
  <c r="AD125" i="5"/>
  <c r="AH125" i="5"/>
  <c r="Z126" i="5"/>
  <c r="AL126" i="5" s="1"/>
  <c r="AP126" i="5" s="1"/>
  <c r="R127" i="5"/>
  <c r="V126" i="5"/>
  <c r="U127" i="5"/>
  <c r="AC127" i="5" s="1"/>
  <c r="AO127" i="5" s="1"/>
  <c r="AS127" i="5" s="1"/>
  <c r="Y126" i="5"/>
  <c r="S128" i="5"/>
  <c r="AA128" i="5" s="1"/>
  <c r="AM128" i="5" s="1"/>
  <c r="AQ128" i="5" s="1"/>
  <c r="W127" i="5"/>
  <c r="BB129" i="5" l="1"/>
  <c r="BF128" i="5"/>
  <c r="BJ128" i="5" s="1"/>
  <c r="BC128" i="5"/>
  <c r="BG127" i="5"/>
  <c r="BK127" i="5" s="1"/>
  <c r="BL128" i="5"/>
  <c r="BH128" i="5"/>
  <c r="AZ130" i="5"/>
  <c r="BD129" i="5"/>
  <c r="BA129" i="5"/>
  <c r="BE128" i="5"/>
  <c r="BI128" i="5" s="1"/>
  <c r="T128" i="5"/>
  <c r="X127" i="5"/>
  <c r="AB127" i="5"/>
  <c r="AN126" i="5"/>
  <c r="AR126" i="5" s="1"/>
  <c r="AF126" i="5"/>
  <c r="AJ126" i="5"/>
  <c r="AG127" i="5"/>
  <c r="AK127" i="5"/>
  <c r="AE128" i="5"/>
  <c r="AI128" i="5"/>
  <c r="AD126" i="5"/>
  <c r="AH126" i="5"/>
  <c r="Z127" i="5"/>
  <c r="AL127" i="5" s="1"/>
  <c r="AP127" i="5" s="1"/>
  <c r="R128" i="5"/>
  <c r="V127" i="5"/>
  <c r="U128" i="5"/>
  <c r="AC128" i="5" s="1"/>
  <c r="AO128" i="5" s="1"/>
  <c r="AS128" i="5" s="1"/>
  <c r="Y127" i="5"/>
  <c r="S129" i="5"/>
  <c r="AA129" i="5" s="1"/>
  <c r="AM129" i="5" s="1"/>
  <c r="AQ129" i="5" s="1"/>
  <c r="W128" i="5"/>
  <c r="AZ131" i="5" l="1"/>
  <c r="BD130" i="5"/>
  <c r="BC129" i="5"/>
  <c r="BG128" i="5"/>
  <c r="BK128" i="5" s="1"/>
  <c r="BA130" i="5"/>
  <c r="BE129" i="5"/>
  <c r="BI129" i="5" s="1"/>
  <c r="BB130" i="5"/>
  <c r="BF129" i="5"/>
  <c r="BJ129" i="5" s="1"/>
  <c r="BH129" i="5"/>
  <c r="BL129" i="5"/>
  <c r="AN127" i="5"/>
  <c r="AR127" i="5" s="1"/>
  <c r="AF127" i="5"/>
  <c r="AJ127" i="5"/>
  <c r="AB128" i="5"/>
  <c r="T129" i="5"/>
  <c r="X128" i="5"/>
  <c r="AG128" i="5"/>
  <c r="AK128" i="5"/>
  <c r="AE129" i="5"/>
  <c r="AI129" i="5"/>
  <c r="AD127" i="5"/>
  <c r="AH127" i="5"/>
  <c r="Z128" i="5"/>
  <c r="AL128" i="5" s="1"/>
  <c r="AP128" i="5" s="1"/>
  <c r="V128" i="5"/>
  <c r="R129" i="5"/>
  <c r="U129" i="5"/>
  <c r="AC129" i="5" s="1"/>
  <c r="AO129" i="5" s="1"/>
  <c r="AS129" i="5" s="1"/>
  <c r="Y128" i="5"/>
  <c r="S130" i="5"/>
  <c r="AA130" i="5" s="1"/>
  <c r="AM130" i="5" s="1"/>
  <c r="AQ130" i="5" s="1"/>
  <c r="W129" i="5"/>
  <c r="BB131" i="5" l="1"/>
  <c r="BF130" i="5"/>
  <c r="BJ130" i="5" s="1"/>
  <c r="BC130" i="5"/>
  <c r="BG129" i="5"/>
  <c r="BK129" i="5" s="1"/>
  <c r="BL130" i="5"/>
  <c r="BH130" i="5"/>
  <c r="BA131" i="5"/>
  <c r="BE130" i="5"/>
  <c r="BI130" i="5" s="1"/>
  <c r="AZ132" i="5"/>
  <c r="BD131" i="5"/>
  <c r="AB129" i="5"/>
  <c r="X129" i="5"/>
  <c r="T130" i="5"/>
  <c r="AN128" i="5"/>
  <c r="AR128" i="5" s="1"/>
  <c r="AF128" i="5"/>
  <c r="AJ128" i="5"/>
  <c r="AG129" i="5"/>
  <c r="AK129" i="5"/>
  <c r="AE130" i="5"/>
  <c r="AI130" i="5"/>
  <c r="AD128" i="5"/>
  <c r="AH128" i="5"/>
  <c r="Z129" i="5"/>
  <c r="AL129" i="5" s="1"/>
  <c r="AP129" i="5" s="1"/>
  <c r="R130" i="5"/>
  <c r="V129" i="5"/>
  <c r="U130" i="5"/>
  <c r="AC130" i="5" s="1"/>
  <c r="AO130" i="5" s="1"/>
  <c r="AS130" i="5" s="1"/>
  <c r="Y129" i="5"/>
  <c r="S131" i="5"/>
  <c r="AA131" i="5" s="1"/>
  <c r="AM131" i="5" s="1"/>
  <c r="AQ131" i="5" s="1"/>
  <c r="W130" i="5"/>
  <c r="BA132" i="5" l="1"/>
  <c r="BE131" i="5"/>
  <c r="BI131" i="5" s="1"/>
  <c r="BC131" i="5"/>
  <c r="BG130" i="5"/>
  <c r="BK130" i="5" s="1"/>
  <c r="BL131" i="5"/>
  <c r="BH131" i="5"/>
  <c r="AZ133" i="5"/>
  <c r="BD132" i="5"/>
  <c r="BB132" i="5"/>
  <c r="BF131" i="5"/>
  <c r="BJ131" i="5" s="1"/>
  <c r="T131" i="5"/>
  <c r="X130" i="5"/>
  <c r="AB130" i="5"/>
  <c r="AN129" i="5"/>
  <c r="AR129" i="5" s="1"/>
  <c r="AF129" i="5"/>
  <c r="AJ129" i="5"/>
  <c r="AG130" i="5"/>
  <c r="AK130" i="5"/>
  <c r="AE131" i="5"/>
  <c r="AI131" i="5"/>
  <c r="AD129" i="5"/>
  <c r="AH129" i="5"/>
  <c r="Z130" i="5"/>
  <c r="AL130" i="5" s="1"/>
  <c r="AP130" i="5" s="1"/>
  <c r="R131" i="5"/>
  <c r="V130" i="5"/>
  <c r="U131" i="5"/>
  <c r="AC131" i="5" s="1"/>
  <c r="AO131" i="5" s="1"/>
  <c r="AS131" i="5" s="1"/>
  <c r="Y130" i="5"/>
  <c r="S132" i="5"/>
  <c r="AA132" i="5" s="1"/>
  <c r="AM132" i="5" s="1"/>
  <c r="AQ132" i="5" s="1"/>
  <c r="W131" i="5"/>
  <c r="AZ134" i="5" l="1"/>
  <c r="BD133" i="5"/>
  <c r="BC132" i="5"/>
  <c r="BG131" i="5"/>
  <c r="BK131" i="5" s="1"/>
  <c r="BB133" i="5"/>
  <c r="BF132" i="5"/>
  <c r="BJ132" i="5" s="1"/>
  <c r="BA133" i="5"/>
  <c r="BE132" i="5"/>
  <c r="BI132" i="5" s="1"/>
  <c r="BL132" i="5"/>
  <c r="BH132" i="5"/>
  <c r="AN130" i="5"/>
  <c r="AR130" i="5" s="1"/>
  <c r="AF130" i="5"/>
  <c r="AJ130" i="5"/>
  <c r="AB131" i="5"/>
  <c r="T132" i="5"/>
  <c r="X131" i="5"/>
  <c r="AG131" i="5"/>
  <c r="AK131" i="5"/>
  <c r="AE132" i="5"/>
  <c r="AI132" i="5"/>
  <c r="AD130" i="5"/>
  <c r="AH130" i="5"/>
  <c r="Z131" i="5"/>
  <c r="AL131" i="5" s="1"/>
  <c r="AP131" i="5" s="1"/>
  <c r="R132" i="5"/>
  <c r="V131" i="5"/>
  <c r="U132" i="5"/>
  <c r="AC132" i="5" s="1"/>
  <c r="AO132" i="5" s="1"/>
  <c r="AS132" i="5" s="1"/>
  <c r="Y131" i="5"/>
  <c r="S133" i="5"/>
  <c r="AA133" i="5" s="1"/>
  <c r="AM133" i="5" s="1"/>
  <c r="AQ133" i="5" s="1"/>
  <c r="W132" i="5"/>
  <c r="BA134" i="5" l="1"/>
  <c r="BE133" i="5"/>
  <c r="BI133" i="5" s="1"/>
  <c r="BB134" i="5"/>
  <c r="BF133" i="5"/>
  <c r="BJ133" i="5" s="1"/>
  <c r="BH133" i="5"/>
  <c r="BL133" i="5"/>
  <c r="BC133" i="5"/>
  <c r="BG132" i="5"/>
  <c r="BK132" i="5" s="1"/>
  <c r="AZ135" i="5"/>
  <c r="BD134" i="5"/>
  <c r="AB132" i="5"/>
  <c r="T133" i="5"/>
  <c r="X132" i="5"/>
  <c r="AN131" i="5"/>
  <c r="AR131" i="5" s="1"/>
  <c r="AF131" i="5"/>
  <c r="AJ131" i="5"/>
  <c r="AG132" i="5"/>
  <c r="AK132" i="5"/>
  <c r="AE133" i="5"/>
  <c r="AI133" i="5"/>
  <c r="AD131" i="5"/>
  <c r="AH131" i="5"/>
  <c r="Z132" i="5"/>
  <c r="AL132" i="5" s="1"/>
  <c r="AP132" i="5" s="1"/>
  <c r="R133" i="5"/>
  <c r="V132" i="5"/>
  <c r="U133" i="5"/>
  <c r="AC133" i="5" s="1"/>
  <c r="AO133" i="5" s="1"/>
  <c r="AS133" i="5" s="1"/>
  <c r="Y132" i="5"/>
  <c r="S134" i="5"/>
  <c r="AA134" i="5" s="1"/>
  <c r="AM134" i="5" s="1"/>
  <c r="AQ134" i="5" s="1"/>
  <c r="W133" i="5"/>
  <c r="BC134" i="5" l="1"/>
  <c r="BG133" i="5"/>
  <c r="BK133" i="5" s="1"/>
  <c r="BB135" i="5"/>
  <c r="BF134" i="5"/>
  <c r="BJ134" i="5" s="1"/>
  <c r="BL134" i="5"/>
  <c r="BH134" i="5"/>
  <c r="AZ136" i="5"/>
  <c r="BD135" i="5"/>
  <c r="BA135" i="5"/>
  <c r="BE134" i="5"/>
  <c r="BI134" i="5" s="1"/>
  <c r="AB133" i="5"/>
  <c r="T134" i="5"/>
  <c r="X133" i="5"/>
  <c r="AN132" i="5"/>
  <c r="AR132" i="5" s="1"/>
  <c r="AF132" i="5"/>
  <c r="AJ132" i="5"/>
  <c r="AG133" i="5"/>
  <c r="AK133" i="5"/>
  <c r="AE134" i="5"/>
  <c r="AI134" i="5"/>
  <c r="AD132" i="5"/>
  <c r="AH132" i="5"/>
  <c r="Z133" i="5"/>
  <c r="AL133" i="5" s="1"/>
  <c r="AP133" i="5" s="1"/>
  <c r="R134" i="5"/>
  <c r="V133" i="5"/>
  <c r="U134" i="5"/>
  <c r="AC134" i="5" s="1"/>
  <c r="AO134" i="5" s="1"/>
  <c r="AS134" i="5" s="1"/>
  <c r="Y133" i="5"/>
  <c r="S135" i="5"/>
  <c r="AA135" i="5" s="1"/>
  <c r="AM135" i="5" s="1"/>
  <c r="AQ135" i="5" s="1"/>
  <c r="W134" i="5"/>
  <c r="AZ137" i="5" l="1"/>
  <c r="BD136" i="5"/>
  <c r="BB136" i="5"/>
  <c r="BF135" i="5"/>
  <c r="BJ135" i="5" s="1"/>
  <c r="BA136" i="5"/>
  <c r="BE135" i="5"/>
  <c r="BI135" i="5" s="1"/>
  <c r="BC135" i="5"/>
  <c r="BG134" i="5"/>
  <c r="BK134" i="5" s="1"/>
  <c r="BL135" i="5"/>
  <c r="BH135" i="5"/>
  <c r="AB134" i="5"/>
  <c r="T135" i="5"/>
  <c r="X134" i="5"/>
  <c r="AN133" i="5"/>
  <c r="AR133" i="5" s="1"/>
  <c r="AF133" i="5"/>
  <c r="AJ133" i="5"/>
  <c r="AG134" i="5"/>
  <c r="AK134" i="5"/>
  <c r="AE135" i="5"/>
  <c r="AI135" i="5"/>
  <c r="AD133" i="5"/>
  <c r="AH133" i="5"/>
  <c r="Z134" i="5"/>
  <c r="AL134" i="5" s="1"/>
  <c r="AP134" i="5" s="1"/>
  <c r="R135" i="5"/>
  <c r="V134" i="5"/>
  <c r="U135" i="5"/>
  <c r="AC135" i="5" s="1"/>
  <c r="AO135" i="5" s="1"/>
  <c r="AS135" i="5" s="1"/>
  <c r="Y134" i="5"/>
  <c r="S136" i="5"/>
  <c r="AA136" i="5" s="1"/>
  <c r="AM136" i="5" s="1"/>
  <c r="AQ136" i="5" s="1"/>
  <c r="W135" i="5"/>
  <c r="BC136" i="5" l="1"/>
  <c r="BG135" i="5"/>
  <c r="BK135" i="5" s="1"/>
  <c r="BA137" i="5"/>
  <c r="BE136" i="5"/>
  <c r="BI136" i="5" s="1"/>
  <c r="BB137" i="5"/>
  <c r="BF136" i="5"/>
  <c r="BJ136" i="5" s="1"/>
  <c r="BH136" i="5"/>
  <c r="BL136" i="5"/>
  <c r="AZ138" i="5"/>
  <c r="BD137" i="5"/>
  <c r="AB135" i="5"/>
  <c r="T136" i="5"/>
  <c r="X135" i="5"/>
  <c r="AN134" i="5"/>
  <c r="AR134" i="5" s="1"/>
  <c r="AF134" i="5"/>
  <c r="AJ134" i="5"/>
  <c r="AG135" i="5"/>
  <c r="AK135" i="5"/>
  <c r="AE136" i="5"/>
  <c r="AI136" i="5"/>
  <c r="AD134" i="5"/>
  <c r="AH134" i="5"/>
  <c r="Z135" i="5"/>
  <c r="AL135" i="5" s="1"/>
  <c r="AP135" i="5" s="1"/>
  <c r="R136" i="5"/>
  <c r="V135" i="5"/>
  <c r="U136" i="5"/>
  <c r="AC136" i="5" s="1"/>
  <c r="AO136" i="5" s="1"/>
  <c r="AS136" i="5" s="1"/>
  <c r="Y135" i="5"/>
  <c r="S137" i="5"/>
  <c r="AA137" i="5" s="1"/>
  <c r="AM137" i="5" s="1"/>
  <c r="AQ137" i="5" s="1"/>
  <c r="W136" i="5"/>
  <c r="BB138" i="5" l="1"/>
  <c r="BF137" i="5"/>
  <c r="BJ137" i="5" s="1"/>
  <c r="BA138" i="5"/>
  <c r="BE137" i="5"/>
  <c r="BI137" i="5" s="1"/>
  <c r="BH137" i="5"/>
  <c r="BL137" i="5"/>
  <c r="AZ139" i="5"/>
  <c r="BD138" i="5"/>
  <c r="BC137" i="5"/>
  <c r="BG136" i="5"/>
  <c r="BK136" i="5" s="1"/>
  <c r="AB136" i="5"/>
  <c r="X136" i="5"/>
  <c r="T137" i="5"/>
  <c r="AN135" i="5"/>
  <c r="AR135" i="5" s="1"/>
  <c r="AF135" i="5"/>
  <c r="AJ135" i="5"/>
  <c r="AG136" i="5"/>
  <c r="AK136" i="5"/>
  <c r="AE137" i="5"/>
  <c r="AI137" i="5"/>
  <c r="AD135" i="5"/>
  <c r="AH135" i="5"/>
  <c r="Z136" i="5"/>
  <c r="AL136" i="5" s="1"/>
  <c r="AP136" i="5" s="1"/>
  <c r="R137" i="5"/>
  <c r="V136" i="5"/>
  <c r="U137" i="5"/>
  <c r="AC137" i="5" s="1"/>
  <c r="AO137" i="5" s="1"/>
  <c r="AS137" i="5" s="1"/>
  <c r="Y136" i="5"/>
  <c r="S138" i="5"/>
  <c r="AA138" i="5" s="1"/>
  <c r="AM138" i="5" s="1"/>
  <c r="AQ138" i="5" s="1"/>
  <c r="W137" i="5"/>
  <c r="AZ140" i="5" l="1"/>
  <c r="BD139" i="5"/>
  <c r="BA139" i="5"/>
  <c r="BE138" i="5"/>
  <c r="BI138" i="5" s="1"/>
  <c r="BC138" i="5"/>
  <c r="BG137" i="5"/>
  <c r="BK137" i="5" s="1"/>
  <c r="BB139" i="5"/>
  <c r="BF138" i="5"/>
  <c r="BJ138" i="5" s="1"/>
  <c r="BL138" i="5"/>
  <c r="BH138" i="5"/>
  <c r="AB137" i="5"/>
  <c r="T138" i="5"/>
  <c r="X137" i="5"/>
  <c r="AN136" i="5"/>
  <c r="AR136" i="5" s="1"/>
  <c r="AF136" i="5"/>
  <c r="AJ136" i="5"/>
  <c r="AG137" i="5"/>
  <c r="AK137" i="5"/>
  <c r="AE138" i="5"/>
  <c r="AI138" i="5"/>
  <c r="AD136" i="5"/>
  <c r="AH136" i="5"/>
  <c r="Z137" i="5"/>
  <c r="AL137" i="5" s="1"/>
  <c r="AP137" i="5" s="1"/>
  <c r="V137" i="5"/>
  <c r="R138" i="5"/>
  <c r="U138" i="5"/>
  <c r="AC138" i="5" s="1"/>
  <c r="AO138" i="5" s="1"/>
  <c r="AS138" i="5" s="1"/>
  <c r="Y137" i="5"/>
  <c r="S139" i="5"/>
  <c r="AA139" i="5" s="1"/>
  <c r="AM139" i="5" s="1"/>
  <c r="AQ139" i="5" s="1"/>
  <c r="W138" i="5"/>
  <c r="BC139" i="5" l="1"/>
  <c r="BG138" i="5"/>
  <c r="BK138" i="5" s="1"/>
  <c r="BL139" i="5"/>
  <c r="BH139" i="5"/>
  <c r="BB140" i="5"/>
  <c r="BF139" i="5"/>
  <c r="BJ139" i="5" s="1"/>
  <c r="BA140" i="5"/>
  <c r="BE139" i="5"/>
  <c r="BI139" i="5" s="1"/>
  <c r="AZ141" i="5"/>
  <c r="BD140" i="5"/>
  <c r="AN137" i="5"/>
  <c r="AR137" i="5" s="1"/>
  <c r="AF137" i="5"/>
  <c r="AJ137" i="5"/>
  <c r="AB138" i="5"/>
  <c r="T139" i="5"/>
  <c r="X138" i="5"/>
  <c r="AG138" i="5"/>
  <c r="AK138" i="5"/>
  <c r="AE139" i="5"/>
  <c r="AI139" i="5"/>
  <c r="AD137" i="5"/>
  <c r="AH137" i="5"/>
  <c r="Z138" i="5"/>
  <c r="AL138" i="5" s="1"/>
  <c r="AP138" i="5" s="1"/>
  <c r="V138" i="5"/>
  <c r="R139" i="5"/>
  <c r="U139" i="5"/>
  <c r="AC139" i="5" s="1"/>
  <c r="AO139" i="5" s="1"/>
  <c r="AS139" i="5" s="1"/>
  <c r="Y138" i="5"/>
  <c r="S140" i="5"/>
  <c r="AA140" i="5" s="1"/>
  <c r="AM140" i="5" s="1"/>
  <c r="AQ140" i="5" s="1"/>
  <c r="W139" i="5"/>
  <c r="BA141" i="5" l="1"/>
  <c r="BE140" i="5"/>
  <c r="BI140" i="5" s="1"/>
  <c r="BB141" i="5"/>
  <c r="BF140" i="5"/>
  <c r="BJ140" i="5" s="1"/>
  <c r="BL140" i="5"/>
  <c r="BH140" i="5"/>
  <c r="AZ142" i="5"/>
  <c r="BD141" i="5"/>
  <c r="BC140" i="5"/>
  <c r="BG139" i="5"/>
  <c r="BK139" i="5" s="1"/>
  <c r="T140" i="5"/>
  <c r="AB139" i="5"/>
  <c r="X139" i="5"/>
  <c r="AN138" i="5"/>
  <c r="AR138" i="5" s="1"/>
  <c r="AF138" i="5"/>
  <c r="AJ138" i="5"/>
  <c r="AG139" i="5"/>
  <c r="AK139" i="5"/>
  <c r="AE140" i="5"/>
  <c r="AI140" i="5"/>
  <c r="AD138" i="5"/>
  <c r="AH138" i="5"/>
  <c r="Z139" i="5"/>
  <c r="AL139" i="5" s="1"/>
  <c r="AP139" i="5" s="1"/>
  <c r="R140" i="5"/>
  <c r="V139" i="5"/>
  <c r="U140" i="5"/>
  <c r="AC140" i="5" s="1"/>
  <c r="AO140" i="5" s="1"/>
  <c r="AS140" i="5" s="1"/>
  <c r="Y139" i="5"/>
  <c r="S141" i="5"/>
  <c r="AA141" i="5" s="1"/>
  <c r="AM141" i="5" s="1"/>
  <c r="AQ141" i="5" s="1"/>
  <c r="W140" i="5"/>
  <c r="BL141" i="5" l="1"/>
  <c r="BH141" i="5"/>
  <c r="AZ143" i="5"/>
  <c r="BD142" i="5"/>
  <c r="BB142" i="5"/>
  <c r="BF141" i="5"/>
  <c r="BJ141" i="5" s="1"/>
  <c r="BC141" i="5"/>
  <c r="BG140" i="5"/>
  <c r="BK140" i="5" s="1"/>
  <c r="BA142" i="5"/>
  <c r="BE141" i="5"/>
  <c r="BI141" i="5" s="1"/>
  <c r="AN139" i="5"/>
  <c r="AR139" i="5" s="1"/>
  <c r="AJ139" i="5"/>
  <c r="AF139" i="5"/>
  <c r="AB140" i="5"/>
  <c r="T141" i="5"/>
  <c r="X140" i="5"/>
  <c r="AG140" i="5"/>
  <c r="AK140" i="5"/>
  <c r="AE141" i="5"/>
  <c r="AI141" i="5"/>
  <c r="AD139" i="5"/>
  <c r="AH139" i="5"/>
  <c r="Z140" i="5"/>
  <c r="AL140" i="5" s="1"/>
  <c r="AP140" i="5" s="1"/>
  <c r="R141" i="5"/>
  <c r="V140" i="5"/>
  <c r="U141" i="5"/>
  <c r="AC141" i="5" s="1"/>
  <c r="AO141" i="5" s="1"/>
  <c r="AS141" i="5" s="1"/>
  <c r="Y140" i="5"/>
  <c r="S142" i="5"/>
  <c r="AA142" i="5" s="1"/>
  <c r="AM142" i="5" s="1"/>
  <c r="AQ142" i="5" s="1"/>
  <c r="W141" i="5"/>
  <c r="BC142" i="5" l="1"/>
  <c r="BG141" i="5"/>
  <c r="BK141" i="5" s="1"/>
  <c r="BB143" i="5"/>
  <c r="BF142" i="5"/>
  <c r="BJ142" i="5" s="1"/>
  <c r="BL142" i="5"/>
  <c r="BH142" i="5"/>
  <c r="AZ144" i="5"/>
  <c r="BD143" i="5"/>
  <c r="BA143" i="5"/>
  <c r="BE142" i="5"/>
  <c r="BI142" i="5" s="1"/>
  <c r="AB141" i="5"/>
  <c r="T142" i="5"/>
  <c r="X141" i="5"/>
  <c r="AN140" i="5"/>
  <c r="AR140" i="5" s="1"/>
  <c r="AF140" i="5"/>
  <c r="AJ140" i="5"/>
  <c r="AG141" i="5"/>
  <c r="AK141" i="5"/>
  <c r="AE142" i="5"/>
  <c r="AI142" i="5"/>
  <c r="AD140" i="5"/>
  <c r="AH140" i="5"/>
  <c r="Z141" i="5"/>
  <c r="AL141" i="5" s="1"/>
  <c r="AP141" i="5" s="1"/>
  <c r="R142" i="5"/>
  <c r="V141" i="5"/>
  <c r="U142" i="5"/>
  <c r="AC142" i="5" s="1"/>
  <c r="AO142" i="5" s="1"/>
  <c r="AS142" i="5" s="1"/>
  <c r="Y141" i="5"/>
  <c r="S143" i="5"/>
  <c r="AA143" i="5" s="1"/>
  <c r="AM143" i="5" s="1"/>
  <c r="AQ143" i="5" s="1"/>
  <c r="W142" i="5"/>
  <c r="BL143" i="5" l="1"/>
  <c r="BH143" i="5"/>
  <c r="AZ145" i="5"/>
  <c r="BD144" i="5"/>
  <c r="BB144" i="5"/>
  <c r="BF143" i="5"/>
  <c r="BJ143" i="5" s="1"/>
  <c r="BA144" i="5"/>
  <c r="BE143" i="5"/>
  <c r="BI143" i="5" s="1"/>
  <c r="BC143" i="5"/>
  <c r="BG142" i="5"/>
  <c r="BK142" i="5" s="1"/>
  <c r="T143" i="5"/>
  <c r="AB142" i="5"/>
  <c r="X142" i="5"/>
  <c r="AN141" i="5"/>
  <c r="AR141" i="5" s="1"/>
  <c r="AF141" i="5"/>
  <c r="AJ141" i="5"/>
  <c r="AG142" i="5"/>
  <c r="AK142" i="5"/>
  <c r="AE143" i="5"/>
  <c r="AI143" i="5"/>
  <c r="AD141" i="5"/>
  <c r="AH141" i="5"/>
  <c r="Z142" i="5"/>
  <c r="AL142" i="5" s="1"/>
  <c r="AP142" i="5" s="1"/>
  <c r="R143" i="5"/>
  <c r="V142" i="5"/>
  <c r="U143" i="5"/>
  <c r="AC143" i="5" s="1"/>
  <c r="AO143" i="5" s="1"/>
  <c r="AS143" i="5" s="1"/>
  <c r="Y142" i="5"/>
  <c r="S144" i="5"/>
  <c r="AA144" i="5" s="1"/>
  <c r="AM144" i="5" s="1"/>
  <c r="AQ144" i="5" s="1"/>
  <c r="W143" i="5"/>
  <c r="BA145" i="5" l="1"/>
  <c r="BE144" i="5"/>
  <c r="BI144" i="5" s="1"/>
  <c r="BB145" i="5"/>
  <c r="BF144" i="5"/>
  <c r="BJ144" i="5" s="1"/>
  <c r="BH144" i="5"/>
  <c r="BL144" i="5"/>
  <c r="AZ146" i="5"/>
  <c r="BD145" i="5"/>
  <c r="BC144" i="5"/>
  <c r="BG143" i="5"/>
  <c r="BK143" i="5" s="1"/>
  <c r="AN142" i="5"/>
  <c r="AR142" i="5" s="1"/>
  <c r="AF142" i="5"/>
  <c r="AJ142" i="5"/>
  <c r="X143" i="5"/>
  <c r="AB143" i="5"/>
  <c r="T144" i="5"/>
  <c r="AG143" i="5"/>
  <c r="AK143" i="5"/>
  <c r="AE144" i="5"/>
  <c r="AI144" i="5"/>
  <c r="AD142" i="5"/>
  <c r="AH142" i="5"/>
  <c r="Z143" i="5"/>
  <c r="AL143" i="5" s="1"/>
  <c r="AP143" i="5" s="1"/>
  <c r="R144" i="5"/>
  <c r="V143" i="5"/>
  <c r="U144" i="5"/>
  <c r="AC144" i="5" s="1"/>
  <c r="AO144" i="5" s="1"/>
  <c r="AS144" i="5" s="1"/>
  <c r="Y143" i="5"/>
  <c r="S145" i="5"/>
  <c r="AA145" i="5" s="1"/>
  <c r="AM145" i="5" s="1"/>
  <c r="AQ145" i="5" s="1"/>
  <c r="W144" i="5"/>
  <c r="BH145" i="5" l="1"/>
  <c r="BL145" i="5"/>
  <c r="AZ147" i="5"/>
  <c r="BD146" i="5"/>
  <c r="BB146" i="5"/>
  <c r="BF145" i="5"/>
  <c r="BJ145" i="5" s="1"/>
  <c r="BC145" i="5"/>
  <c r="BG144" i="5"/>
  <c r="BK144" i="5" s="1"/>
  <c r="BA146" i="5"/>
  <c r="BE145" i="5"/>
  <c r="BI145" i="5" s="1"/>
  <c r="AB144" i="5"/>
  <c r="T145" i="5"/>
  <c r="X144" i="5"/>
  <c r="AN143" i="5"/>
  <c r="AR143" i="5" s="1"/>
  <c r="AF143" i="5"/>
  <c r="AJ143" i="5"/>
  <c r="AG144" i="5"/>
  <c r="AK144" i="5"/>
  <c r="AE145" i="5"/>
  <c r="AI145" i="5"/>
  <c r="AD143" i="5"/>
  <c r="AH143" i="5"/>
  <c r="Z144" i="5"/>
  <c r="AL144" i="5" s="1"/>
  <c r="AP144" i="5" s="1"/>
  <c r="R145" i="5"/>
  <c r="V144" i="5"/>
  <c r="U145" i="5"/>
  <c r="AC145" i="5" s="1"/>
  <c r="AO145" i="5" s="1"/>
  <c r="AS145" i="5" s="1"/>
  <c r="Y144" i="5"/>
  <c r="S146" i="5"/>
  <c r="AA146" i="5" s="1"/>
  <c r="AM146" i="5" s="1"/>
  <c r="AQ146" i="5" s="1"/>
  <c r="W145" i="5"/>
  <c r="BC146" i="5" l="1"/>
  <c r="BG145" i="5"/>
  <c r="BK145" i="5" s="1"/>
  <c r="BB147" i="5"/>
  <c r="BF146" i="5"/>
  <c r="BJ146" i="5" s="1"/>
  <c r="BL146" i="5"/>
  <c r="BH146" i="5"/>
  <c r="AZ148" i="5"/>
  <c r="BD147" i="5"/>
  <c r="BA147" i="5"/>
  <c r="BE146" i="5"/>
  <c r="BI146" i="5" s="1"/>
  <c r="T146" i="5"/>
  <c r="X145" i="5"/>
  <c r="AB145" i="5"/>
  <c r="AN144" i="5"/>
  <c r="AR144" i="5" s="1"/>
  <c r="AF144" i="5"/>
  <c r="AJ144" i="5"/>
  <c r="AG145" i="5"/>
  <c r="AK145" i="5"/>
  <c r="AE146" i="5"/>
  <c r="AI146" i="5"/>
  <c r="AD144" i="5"/>
  <c r="AH144" i="5"/>
  <c r="Z145" i="5"/>
  <c r="AL145" i="5" s="1"/>
  <c r="AP145" i="5" s="1"/>
  <c r="R146" i="5"/>
  <c r="V145" i="5"/>
  <c r="U146" i="5"/>
  <c r="AC146" i="5" s="1"/>
  <c r="AO146" i="5" s="1"/>
  <c r="AS146" i="5" s="1"/>
  <c r="Y145" i="5"/>
  <c r="S147" i="5"/>
  <c r="AA147" i="5" s="1"/>
  <c r="AM147" i="5" s="1"/>
  <c r="AQ147" i="5" s="1"/>
  <c r="W146" i="5"/>
  <c r="BH147" i="5" l="1"/>
  <c r="BL147" i="5"/>
  <c r="AZ149" i="5"/>
  <c r="BD148" i="5"/>
  <c r="BB148" i="5"/>
  <c r="BF147" i="5"/>
  <c r="BJ147" i="5" s="1"/>
  <c r="BA148" i="5"/>
  <c r="BE147" i="5"/>
  <c r="BI147" i="5" s="1"/>
  <c r="BC147" i="5"/>
  <c r="BG146" i="5"/>
  <c r="BK146" i="5" s="1"/>
  <c r="AN145" i="5"/>
  <c r="AR145" i="5" s="1"/>
  <c r="AF145" i="5"/>
  <c r="AJ145" i="5"/>
  <c r="AB146" i="5"/>
  <c r="T147" i="5"/>
  <c r="X146" i="5"/>
  <c r="AG146" i="5"/>
  <c r="AK146" i="5"/>
  <c r="AE147" i="5"/>
  <c r="AI147" i="5"/>
  <c r="AD145" i="5"/>
  <c r="AH145" i="5"/>
  <c r="Z146" i="5"/>
  <c r="AL146" i="5" s="1"/>
  <c r="AP146" i="5" s="1"/>
  <c r="R147" i="5"/>
  <c r="V146" i="5"/>
  <c r="U147" i="5"/>
  <c r="AC147" i="5" s="1"/>
  <c r="AO147" i="5" s="1"/>
  <c r="AS147" i="5" s="1"/>
  <c r="Y146" i="5"/>
  <c r="S148" i="5"/>
  <c r="AA148" i="5" s="1"/>
  <c r="AM148" i="5" s="1"/>
  <c r="AQ148" i="5" s="1"/>
  <c r="W147" i="5"/>
  <c r="BA149" i="5" l="1"/>
  <c r="BE148" i="5"/>
  <c r="BI148" i="5" s="1"/>
  <c r="BB149" i="5"/>
  <c r="BF148" i="5"/>
  <c r="BJ148" i="5" s="1"/>
  <c r="BL148" i="5"/>
  <c r="BH148" i="5"/>
  <c r="AZ150" i="5"/>
  <c r="BD149" i="5"/>
  <c r="BC148" i="5"/>
  <c r="BG147" i="5"/>
  <c r="BK147" i="5" s="1"/>
  <c r="AB147" i="5"/>
  <c r="T148" i="5"/>
  <c r="X147" i="5"/>
  <c r="AN146" i="5"/>
  <c r="AR146" i="5" s="1"/>
  <c r="AF146" i="5"/>
  <c r="AJ146" i="5"/>
  <c r="AG147" i="5"/>
  <c r="AK147" i="5"/>
  <c r="AE148" i="5"/>
  <c r="AI148" i="5"/>
  <c r="AD146" i="5"/>
  <c r="AH146" i="5"/>
  <c r="Z147" i="5"/>
  <c r="AL147" i="5" s="1"/>
  <c r="AP147" i="5" s="1"/>
  <c r="R148" i="5"/>
  <c r="V147" i="5"/>
  <c r="U148" i="5"/>
  <c r="AC148" i="5" s="1"/>
  <c r="AO148" i="5" s="1"/>
  <c r="AS148" i="5" s="1"/>
  <c r="Y147" i="5"/>
  <c r="S149" i="5"/>
  <c r="AA149" i="5" s="1"/>
  <c r="AM149" i="5" s="1"/>
  <c r="AQ149" i="5" s="1"/>
  <c r="W148" i="5"/>
  <c r="AZ151" i="5" l="1"/>
  <c r="BD150" i="5"/>
  <c r="BB150" i="5"/>
  <c r="BF149" i="5"/>
  <c r="BJ149" i="5" s="1"/>
  <c r="BC149" i="5"/>
  <c r="BG148" i="5"/>
  <c r="BK148" i="5" s="1"/>
  <c r="BA150" i="5"/>
  <c r="BE149" i="5"/>
  <c r="BI149" i="5" s="1"/>
  <c r="BL149" i="5"/>
  <c r="BH149" i="5"/>
  <c r="AB148" i="5"/>
  <c r="X148" i="5"/>
  <c r="T149" i="5"/>
  <c r="AN147" i="5"/>
  <c r="AR147" i="5" s="1"/>
  <c r="AF147" i="5"/>
  <c r="AJ147" i="5"/>
  <c r="AG148" i="5"/>
  <c r="AK148" i="5"/>
  <c r="AE149" i="5"/>
  <c r="AI149" i="5"/>
  <c r="AD147" i="5"/>
  <c r="AH147" i="5"/>
  <c r="Z148" i="5"/>
  <c r="AL148" i="5" s="1"/>
  <c r="AP148" i="5" s="1"/>
  <c r="R149" i="5"/>
  <c r="V148" i="5"/>
  <c r="U149" i="5"/>
  <c r="AC149" i="5" s="1"/>
  <c r="AO149" i="5" s="1"/>
  <c r="AS149" i="5" s="1"/>
  <c r="Y148" i="5"/>
  <c r="S150" i="5"/>
  <c r="AA150" i="5" s="1"/>
  <c r="AM150" i="5" s="1"/>
  <c r="AQ150" i="5" s="1"/>
  <c r="W149" i="5"/>
  <c r="BC150" i="5" l="1"/>
  <c r="BG149" i="5"/>
  <c r="BK149" i="5" s="1"/>
  <c r="BB151" i="5"/>
  <c r="BF150" i="5"/>
  <c r="BJ150" i="5" s="1"/>
  <c r="BH150" i="5"/>
  <c r="BL150" i="5"/>
  <c r="AZ152" i="5"/>
  <c r="BD151" i="5"/>
  <c r="BA151" i="5"/>
  <c r="BE150" i="5"/>
  <c r="BI150" i="5" s="1"/>
  <c r="AB149" i="5"/>
  <c r="T150" i="5"/>
  <c r="X149" i="5"/>
  <c r="AN148" i="5"/>
  <c r="AR148" i="5" s="1"/>
  <c r="AF148" i="5"/>
  <c r="AJ148" i="5"/>
  <c r="AG149" i="5"/>
  <c r="AK149" i="5"/>
  <c r="AE150" i="5"/>
  <c r="AI150" i="5"/>
  <c r="AD148" i="5"/>
  <c r="AH148" i="5"/>
  <c r="Z149" i="5"/>
  <c r="AL149" i="5" s="1"/>
  <c r="AP149" i="5" s="1"/>
  <c r="R150" i="5"/>
  <c r="V149" i="5"/>
  <c r="U150" i="5"/>
  <c r="AC150" i="5" s="1"/>
  <c r="AO150" i="5" s="1"/>
  <c r="AS150" i="5" s="1"/>
  <c r="Y149" i="5"/>
  <c r="S151" i="5"/>
  <c r="AA151" i="5" s="1"/>
  <c r="AM151" i="5" s="1"/>
  <c r="AQ151" i="5" s="1"/>
  <c r="W150" i="5"/>
  <c r="BL151" i="5" l="1"/>
  <c r="BH151" i="5"/>
  <c r="AZ153" i="5"/>
  <c r="BD152" i="5"/>
  <c r="BB152" i="5"/>
  <c r="BF151" i="5"/>
  <c r="BJ151" i="5" s="1"/>
  <c r="BA152" i="5"/>
  <c r="BE151" i="5"/>
  <c r="BI151" i="5" s="1"/>
  <c r="BC151" i="5"/>
  <c r="BG150" i="5"/>
  <c r="BK150" i="5" s="1"/>
  <c r="AB150" i="5"/>
  <c r="T151" i="5"/>
  <c r="X150" i="5"/>
  <c r="AN149" i="5"/>
  <c r="AR149" i="5" s="1"/>
  <c r="AF149" i="5"/>
  <c r="AJ149" i="5"/>
  <c r="AG150" i="5"/>
  <c r="AK150" i="5"/>
  <c r="AE151" i="5"/>
  <c r="AI151" i="5"/>
  <c r="AD149" i="5"/>
  <c r="AH149" i="5"/>
  <c r="Z150" i="5"/>
  <c r="AL150" i="5" s="1"/>
  <c r="AP150" i="5" s="1"/>
  <c r="R151" i="5"/>
  <c r="V150" i="5"/>
  <c r="U151" i="5"/>
  <c r="AC151" i="5" s="1"/>
  <c r="AO151" i="5" s="1"/>
  <c r="AS151" i="5" s="1"/>
  <c r="Y150" i="5"/>
  <c r="S152" i="5"/>
  <c r="AA152" i="5" s="1"/>
  <c r="AM152" i="5" s="1"/>
  <c r="AQ152" i="5" s="1"/>
  <c r="W151" i="5"/>
  <c r="BA153" i="5" l="1"/>
  <c r="BE152" i="5"/>
  <c r="BI152" i="5" s="1"/>
  <c r="BB153" i="5"/>
  <c r="BF152" i="5"/>
  <c r="BJ152" i="5" s="1"/>
  <c r="BL152" i="5"/>
  <c r="BH152" i="5"/>
  <c r="AZ154" i="5"/>
  <c r="BD153" i="5"/>
  <c r="BC152" i="5"/>
  <c r="BG151" i="5"/>
  <c r="BK151" i="5" s="1"/>
  <c r="AB151" i="5"/>
  <c r="T152" i="5"/>
  <c r="X151" i="5"/>
  <c r="AN150" i="5"/>
  <c r="AR150" i="5" s="1"/>
  <c r="AF150" i="5"/>
  <c r="AJ150" i="5"/>
  <c r="AG151" i="5"/>
  <c r="AK151" i="5"/>
  <c r="AE152" i="5"/>
  <c r="AI152" i="5"/>
  <c r="AD150" i="5"/>
  <c r="AH150" i="5"/>
  <c r="Z151" i="5"/>
  <c r="AL151" i="5" s="1"/>
  <c r="AP151" i="5" s="1"/>
  <c r="R152" i="5"/>
  <c r="V151" i="5"/>
  <c r="U152" i="5"/>
  <c r="AC152" i="5" s="1"/>
  <c r="AO152" i="5" s="1"/>
  <c r="AS152" i="5" s="1"/>
  <c r="Y151" i="5"/>
  <c r="S153" i="5"/>
  <c r="AA153" i="5" s="1"/>
  <c r="AM153" i="5" s="1"/>
  <c r="AQ153" i="5" s="1"/>
  <c r="W152" i="5"/>
  <c r="BH153" i="5" l="1"/>
  <c r="BL153" i="5"/>
  <c r="AZ155" i="5"/>
  <c r="BD154" i="5"/>
  <c r="BB154" i="5"/>
  <c r="BF153" i="5"/>
  <c r="BJ153" i="5" s="1"/>
  <c r="BC153" i="5"/>
  <c r="BG152" i="5"/>
  <c r="BK152" i="5" s="1"/>
  <c r="BA154" i="5"/>
  <c r="BE153" i="5"/>
  <c r="BI153" i="5" s="1"/>
  <c r="T153" i="5"/>
  <c r="X152" i="5"/>
  <c r="AB152" i="5"/>
  <c r="AN151" i="5"/>
  <c r="AR151" i="5" s="1"/>
  <c r="AF151" i="5"/>
  <c r="AJ151" i="5"/>
  <c r="AG152" i="5"/>
  <c r="AK152" i="5"/>
  <c r="AE153" i="5"/>
  <c r="AI153" i="5"/>
  <c r="AD151" i="5"/>
  <c r="AH151" i="5"/>
  <c r="Z152" i="5"/>
  <c r="AL152" i="5" s="1"/>
  <c r="AP152" i="5" s="1"/>
  <c r="V152" i="5"/>
  <c r="R153" i="5"/>
  <c r="U153" i="5"/>
  <c r="AC153" i="5" s="1"/>
  <c r="AO153" i="5" s="1"/>
  <c r="AS153" i="5" s="1"/>
  <c r="Y152" i="5"/>
  <c r="S154" i="5"/>
  <c r="AA154" i="5" s="1"/>
  <c r="AM154" i="5" s="1"/>
  <c r="AQ154" i="5" s="1"/>
  <c r="W153" i="5"/>
  <c r="BC154" i="5" l="1"/>
  <c r="BG153" i="5"/>
  <c r="BK153" i="5" s="1"/>
  <c r="BB155" i="5"/>
  <c r="BF154" i="5"/>
  <c r="BJ154" i="5" s="1"/>
  <c r="BL154" i="5"/>
  <c r="BH154" i="5"/>
  <c r="AZ156" i="5"/>
  <c r="BD155" i="5"/>
  <c r="BA155" i="5"/>
  <c r="BE154" i="5"/>
  <c r="BI154" i="5" s="1"/>
  <c r="AN152" i="5"/>
  <c r="AR152" i="5" s="1"/>
  <c r="AF152" i="5"/>
  <c r="AJ152" i="5"/>
  <c r="AB153" i="5"/>
  <c r="T154" i="5"/>
  <c r="X153" i="5"/>
  <c r="AG153" i="5"/>
  <c r="AK153" i="5"/>
  <c r="AE154" i="5"/>
  <c r="AI154" i="5"/>
  <c r="AD152" i="5"/>
  <c r="AH152" i="5"/>
  <c r="Z153" i="5"/>
  <c r="AL153" i="5" s="1"/>
  <c r="AP153" i="5" s="1"/>
  <c r="R154" i="5"/>
  <c r="V153" i="5"/>
  <c r="U154" i="5"/>
  <c r="AC154" i="5" s="1"/>
  <c r="AO154" i="5" s="1"/>
  <c r="AS154" i="5" s="1"/>
  <c r="Y153" i="5"/>
  <c r="S155" i="5"/>
  <c r="AA155" i="5" s="1"/>
  <c r="AM155" i="5" s="1"/>
  <c r="AQ155" i="5" s="1"/>
  <c r="W154" i="5"/>
  <c r="AZ157" i="5" l="1"/>
  <c r="BD156" i="5"/>
  <c r="BB156" i="5"/>
  <c r="BF155" i="5"/>
  <c r="BJ155" i="5" s="1"/>
  <c r="BA156" i="5"/>
  <c r="BE155" i="5"/>
  <c r="BI155" i="5" s="1"/>
  <c r="BC155" i="5"/>
  <c r="BG154" i="5"/>
  <c r="BK154" i="5" s="1"/>
  <c r="BL155" i="5"/>
  <c r="BH155" i="5"/>
  <c r="X154" i="5"/>
  <c r="AB154" i="5"/>
  <c r="T155" i="5"/>
  <c r="AN153" i="5"/>
  <c r="AR153" i="5" s="1"/>
  <c r="AF153" i="5"/>
  <c r="AJ153" i="5"/>
  <c r="AG154" i="5"/>
  <c r="AK154" i="5"/>
  <c r="AE155" i="5"/>
  <c r="AI155" i="5"/>
  <c r="AD153" i="5"/>
  <c r="AH153" i="5"/>
  <c r="Z154" i="5"/>
  <c r="AL154" i="5" s="1"/>
  <c r="AP154" i="5" s="1"/>
  <c r="R155" i="5"/>
  <c r="V154" i="5"/>
  <c r="U155" i="5"/>
  <c r="AC155" i="5" s="1"/>
  <c r="AO155" i="5" s="1"/>
  <c r="AS155" i="5" s="1"/>
  <c r="Y154" i="5"/>
  <c r="S156" i="5"/>
  <c r="AA156" i="5" s="1"/>
  <c r="AM156" i="5" s="1"/>
  <c r="AQ156" i="5" s="1"/>
  <c r="W155" i="5"/>
  <c r="BB157" i="5" l="1"/>
  <c r="BF156" i="5"/>
  <c r="BJ156" i="5" s="1"/>
  <c r="BC156" i="5"/>
  <c r="BG155" i="5"/>
  <c r="BK155" i="5" s="1"/>
  <c r="BL156" i="5"/>
  <c r="BH156" i="5"/>
  <c r="BA157" i="5"/>
  <c r="BE156" i="5"/>
  <c r="BI156" i="5" s="1"/>
  <c r="AZ158" i="5"/>
  <c r="BD157" i="5"/>
  <c r="T156" i="5"/>
  <c r="AB155" i="5"/>
  <c r="X155" i="5"/>
  <c r="AN154" i="5"/>
  <c r="AR154" i="5" s="1"/>
  <c r="AF154" i="5"/>
  <c r="AJ154" i="5"/>
  <c r="AG155" i="5"/>
  <c r="AK155" i="5"/>
  <c r="AE156" i="5"/>
  <c r="AI156" i="5"/>
  <c r="AD154" i="5"/>
  <c r="AH154" i="5"/>
  <c r="Z155" i="5"/>
  <c r="AL155" i="5" s="1"/>
  <c r="AP155" i="5" s="1"/>
  <c r="R156" i="5"/>
  <c r="V155" i="5"/>
  <c r="U156" i="5"/>
  <c r="AC156" i="5" s="1"/>
  <c r="AO156" i="5" s="1"/>
  <c r="AS156" i="5" s="1"/>
  <c r="Y155" i="5"/>
  <c r="S157" i="5"/>
  <c r="AA157" i="5" s="1"/>
  <c r="AM157" i="5" s="1"/>
  <c r="AQ157" i="5" s="1"/>
  <c r="W156" i="5"/>
  <c r="BA158" i="5" l="1"/>
  <c r="BE157" i="5"/>
  <c r="BI157" i="5" s="1"/>
  <c r="BC157" i="5"/>
  <c r="BG156" i="5"/>
  <c r="BK156" i="5" s="1"/>
  <c r="BL157" i="5"/>
  <c r="BH157" i="5"/>
  <c r="AZ159" i="5"/>
  <c r="BD158" i="5"/>
  <c r="BB158" i="5"/>
  <c r="BF157" i="5"/>
  <c r="BJ157" i="5" s="1"/>
  <c r="AN155" i="5"/>
  <c r="AR155" i="5" s="1"/>
  <c r="AF155" i="5"/>
  <c r="AJ155" i="5"/>
  <c r="AB156" i="5"/>
  <c r="T157" i="5"/>
  <c r="X156" i="5"/>
  <c r="AG156" i="5"/>
  <c r="AK156" i="5"/>
  <c r="AE157" i="5"/>
  <c r="AI157" i="5"/>
  <c r="AD155" i="5"/>
  <c r="AH155" i="5"/>
  <c r="Z156" i="5"/>
  <c r="AL156" i="5" s="1"/>
  <c r="AP156" i="5" s="1"/>
  <c r="R157" i="5"/>
  <c r="V156" i="5"/>
  <c r="U157" i="5"/>
  <c r="AC157" i="5" s="1"/>
  <c r="AO157" i="5" s="1"/>
  <c r="AS157" i="5" s="1"/>
  <c r="Y156" i="5"/>
  <c r="S158" i="5"/>
  <c r="AA158" i="5" s="1"/>
  <c r="AM158" i="5" s="1"/>
  <c r="AQ158" i="5" s="1"/>
  <c r="W157" i="5"/>
  <c r="AZ160" i="5" l="1"/>
  <c r="BD159" i="5"/>
  <c r="BC158" i="5"/>
  <c r="BG157" i="5"/>
  <c r="BK157" i="5" s="1"/>
  <c r="BB159" i="5"/>
  <c r="BF158" i="5"/>
  <c r="BJ158" i="5" s="1"/>
  <c r="BA159" i="5"/>
  <c r="BE158" i="5"/>
  <c r="BI158" i="5" s="1"/>
  <c r="BL158" i="5"/>
  <c r="BH158" i="5"/>
  <c r="AB157" i="5"/>
  <c r="T158" i="5"/>
  <c r="X157" i="5"/>
  <c r="AN156" i="5"/>
  <c r="AR156" i="5" s="1"/>
  <c r="AF156" i="5"/>
  <c r="AJ156" i="5"/>
  <c r="AG157" i="5"/>
  <c r="AK157" i="5"/>
  <c r="AE158" i="5"/>
  <c r="AI158" i="5"/>
  <c r="AD156" i="5"/>
  <c r="AH156" i="5"/>
  <c r="Z157" i="5"/>
  <c r="AL157" i="5" s="1"/>
  <c r="AP157" i="5" s="1"/>
  <c r="V157" i="5"/>
  <c r="R158" i="5"/>
  <c r="U158" i="5"/>
  <c r="AC158" i="5" s="1"/>
  <c r="AO158" i="5" s="1"/>
  <c r="AS158" i="5" s="1"/>
  <c r="Y157" i="5"/>
  <c r="S159" i="5"/>
  <c r="AA159" i="5" s="1"/>
  <c r="AM159" i="5" s="1"/>
  <c r="AQ159" i="5" s="1"/>
  <c r="W158" i="5"/>
  <c r="BA160" i="5" l="1"/>
  <c r="BE159" i="5"/>
  <c r="BI159" i="5" s="1"/>
  <c r="BB160" i="5"/>
  <c r="BF159" i="5"/>
  <c r="BJ159" i="5" s="1"/>
  <c r="BC159" i="5"/>
  <c r="BG158" i="5"/>
  <c r="BK158" i="5" s="1"/>
  <c r="BL159" i="5"/>
  <c r="BH159" i="5"/>
  <c r="AZ161" i="5"/>
  <c r="BD160" i="5"/>
  <c r="X158" i="5"/>
  <c r="AB158" i="5"/>
  <c r="T159" i="5"/>
  <c r="AN157" i="5"/>
  <c r="AR157" i="5" s="1"/>
  <c r="AF157" i="5"/>
  <c r="AJ157" i="5"/>
  <c r="AG158" i="5"/>
  <c r="AK158" i="5"/>
  <c r="AE159" i="5"/>
  <c r="AI159" i="5"/>
  <c r="AD157" i="5"/>
  <c r="AH157" i="5"/>
  <c r="Z158" i="5"/>
  <c r="AL158" i="5" s="1"/>
  <c r="AP158" i="5" s="1"/>
  <c r="R159" i="5"/>
  <c r="V158" i="5"/>
  <c r="U159" i="5"/>
  <c r="AC159" i="5" s="1"/>
  <c r="AO159" i="5" s="1"/>
  <c r="AS159" i="5" s="1"/>
  <c r="Y158" i="5"/>
  <c r="S160" i="5"/>
  <c r="AA160" i="5" s="1"/>
  <c r="AM160" i="5" s="1"/>
  <c r="AQ160" i="5" s="1"/>
  <c r="W159" i="5"/>
  <c r="BC160" i="5" l="1"/>
  <c r="BG159" i="5"/>
  <c r="BK159" i="5" s="1"/>
  <c r="BB161" i="5"/>
  <c r="BF160" i="5"/>
  <c r="BJ160" i="5" s="1"/>
  <c r="BL160" i="5"/>
  <c r="BH160" i="5"/>
  <c r="AZ162" i="5"/>
  <c r="BD161" i="5"/>
  <c r="BA161" i="5"/>
  <c r="BE160" i="5"/>
  <c r="BI160" i="5" s="1"/>
  <c r="AN158" i="5"/>
  <c r="AR158" i="5" s="1"/>
  <c r="AF158" i="5"/>
  <c r="AJ158" i="5"/>
  <c r="AB159" i="5"/>
  <c r="T160" i="5"/>
  <c r="X159" i="5"/>
  <c r="AG159" i="5"/>
  <c r="AK159" i="5"/>
  <c r="AE160" i="5"/>
  <c r="AI160" i="5"/>
  <c r="AD158" i="5"/>
  <c r="AH158" i="5"/>
  <c r="Z159" i="5"/>
  <c r="AL159" i="5" s="1"/>
  <c r="AP159" i="5" s="1"/>
  <c r="V159" i="5"/>
  <c r="R160" i="5"/>
  <c r="U160" i="5"/>
  <c r="AC160" i="5" s="1"/>
  <c r="AO160" i="5" s="1"/>
  <c r="AS160" i="5" s="1"/>
  <c r="Y159" i="5"/>
  <c r="S161" i="5"/>
  <c r="AA161" i="5" s="1"/>
  <c r="AM161" i="5" s="1"/>
  <c r="AQ161" i="5" s="1"/>
  <c r="W160" i="5"/>
  <c r="AZ163" i="5" l="1"/>
  <c r="BD162" i="5"/>
  <c r="BB162" i="5"/>
  <c r="BF161" i="5"/>
  <c r="BJ161" i="5" s="1"/>
  <c r="BA162" i="5"/>
  <c r="BE161" i="5"/>
  <c r="BI161" i="5" s="1"/>
  <c r="BC161" i="5"/>
  <c r="BG160" i="5"/>
  <c r="BK160" i="5" s="1"/>
  <c r="BH161" i="5"/>
  <c r="BL161" i="5"/>
  <c r="AB160" i="5"/>
  <c r="T161" i="5"/>
  <c r="X160" i="5"/>
  <c r="AN159" i="5"/>
  <c r="AR159" i="5" s="1"/>
  <c r="AF159" i="5"/>
  <c r="AJ159" i="5"/>
  <c r="AG160" i="5"/>
  <c r="AK160" i="5"/>
  <c r="AE161" i="5"/>
  <c r="AI161" i="5"/>
  <c r="AD159" i="5"/>
  <c r="AH159" i="5"/>
  <c r="Z160" i="5"/>
  <c r="AL160" i="5" s="1"/>
  <c r="AP160" i="5" s="1"/>
  <c r="V160" i="5"/>
  <c r="R161" i="5"/>
  <c r="U161" i="5"/>
  <c r="AC161" i="5" s="1"/>
  <c r="AO161" i="5" s="1"/>
  <c r="AS161" i="5" s="1"/>
  <c r="Y160" i="5"/>
  <c r="S162" i="5"/>
  <c r="AA162" i="5" s="1"/>
  <c r="AM162" i="5" s="1"/>
  <c r="AQ162" i="5" s="1"/>
  <c r="W161" i="5"/>
  <c r="BC162" i="5" l="1"/>
  <c r="BG161" i="5"/>
  <c r="BK161" i="5" s="1"/>
  <c r="BB163" i="5"/>
  <c r="BF162" i="5"/>
  <c r="BJ162" i="5" s="1"/>
  <c r="BL162" i="5"/>
  <c r="BH162" i="5"/>
  <c r="BA163" i="5"/>
  <c r="BE162" i="5"/>
  <c r="BI162" i="5" s="1"/>
  <c r="AZ164" i="5"/>
  <c r="BD163" i="5"/>
  <c r="AB161" i="5"/>
  <c r="T162" i="5"/>
  <c r="X161" i="5"/>
  <c r="AN160" i="5"/>
  <c r="AR160" i="5" s="1"/>
  <c r="AF160" i="5"/>
  <c r="AJ160" i="5"/>
  <c r="AG161" i="5"/>
  <c r="AK161" i="5"/>
  <c r="AE162" i="5"/>
  <c r="AI162" i="5"/>
  <c r="AD160" i="5"/>
  <c r="AH160" i="5"/>
  <c r="Z161" i="5"/>
  <c r="AL161" i="5" s="1"/>
  <c r="AP161" i="5" s="1"/>
  <c r="R162" i="5"/>
  <c r="V161" i="5"/>
  <c r="U162" i="5"/>
  <c r="AC162" i="5" s="1"/>
  <c r="AO162" i="5" s="1"/>
  <c r="AS162" i="5" s="1"/>
  <c r="Y161" i="5"/>
  <c r="S163" i="5"/>
  <c r="AA163" i="5" s="1"/>
  <c r="AM163" i="5" s="1"/>
  <c r="AQ163" i="5" s="1"/>
  <c r="W162" i="5"/>
  <c r="BA164" i="5" l="1"/>
  <c r="BE163" i="5"/>
  <c r="BI163" i="5" s="1"/>
  <c r="BB164" i="5"/>
  <c r="BF163" i="5"/>
  <c r="BJ163" i="5" s="1"/>
  <c r="BL163" i="5"/>
  <c r="BH163" i="5"/>
  <c r="AZ165" i="5"/>
  <c r="BD164" i="5"/>
  <c r="BC163" i="5"/>
  <c r="BG162" i="5"/>
  <c r="BK162" i="5" s="1"/>
  <c r="AB162" i="5"/>
  <c r="T163" i="5"/>
  <c r="X162" i="5"/>
  <c r="AN161" i="5"/>
  <c r="AR161" i="5" s="1"/>
  <c r="AF161" i="5"/>
  <c r="AJ161" i="5"/>
  <c r="AG162" i="5"/>
  <c r="AK162" i="5"/>
  <c r="AE163" i="5"/>
  <c r="AI163" i="5"/>
  <c r="AD161" i="5"/>
  <c r="AH161" i="5"/>
  <c r="Z162" i="5"/>
  <c r="AL162" i="5" s="1"/>
  <c r="AP162" i="5" s="1"/>
  <c r="V162" i="5"/>
  <c r="R163" i="5"/>
  <c r="U163" i="5"/>
  <c r="AC163" i="5" s="1"/>
  <c r="AO163" i="5" s="1"/>
  <c r="AS163" i="5" s="1"/>
  <c r="Y162" i="5"/>
  <c r="S164" i="5"/>
  <c r="AA164" i="5" s="1"/>
  <c r="AM164" i="5" s="1"/>
  <c r="AQ164" i="5" s="1"/>
  <c r="W163" i="5"/>
  <c r="AZ166" i="5" l="1"/>
  <c r="BD165" i="5"/>
  <c r="BB165" i="5"/>
  <c r="BF164" i="5"/>
  <c r="BJ164" i="5" s="1"/>
  <c r="BL164" i="5"/>
  <c r="BH164" i="5"/>
  <c r="BC164" i="5"/>
  <c r="BG163" i="5"/>
  <c r="BK163" i="5" s="1"/>
  <c r="BA165" i="5"/>
  <c r="BE164" i="5"/>
  <c r="BI164" i="5" s="1"/>
  <c r="T164" i="5"/>
  <c r="X163" i="5"/>
  <c r="AB163" i="5"/>
  <c r="AN162" i="5"/>
  <c r="AR162" i="5" s="1"/>
  <c r="AF162" i="5"/>
  <c r="AJ162" i="5"/>
  <c r="AG163" i="5"/>
  <c r="AK163" i="5"/>
  <c r="AE164" i="5"/>
  <c r="AI164" i="5"/>
  <c r="AD162" i="5"/>
  <c r="AH162" i="5"/>
  <c r="Z163" i="5"/>
  <c r="AL163" i="5" s="1"/>
  <c r="AP163" i="5" s="1"/>
  <c r="R164" i="5"/>
  <c r="V163" i="5"/>
  <c r="U164" i="5"/>
  <c r="AC164" i="5" s="1"/>
  <c r="AO164" i="5" s="1"/>
  <c r="AS164" i="5" s="1"/>
  <c r="Y163" i="5"/>
  <c r="S165" i="5"/>
  <c r="AA165" i="5" s="1"/>
  <c r="AM165" i="5" s="1"/>
  <c r="AQ165" i="5" s="1"/>
  <c r="W164" i="5"/>
  <c r="BC165" i="5" l="1"/>
  <c r="BG164" i="5"/>
  <c r="BK164" i="5" s="1"/>
  <c r="BB166" i="5"/>
  <c r="BF165" i="5"/>
  <c r="BJ165" i="5" s="1"/>
  <c r="BL165" i="5"/>
  <c r="BH165" i="5"/>
  <c r="BA166" i="5"/>
  <c r="BE165" i="5"/>
  <c r="BI165" i="5" s="1"/>
  <c r="AZ167" i="5"/>
  <c r="BD166" i="5"/>
  <c r="AN163" i="5"/>
  <c r="AR163" i="5" s="1"/>
  <c r="AF163" i="5"/>
  <c r="AJ163" i="5"/>
  <c r="T165" i="5"/>
  <c r="AB164" i="5"/>
  <c r="X164" i="5"/>
  <c r="AG164" i="5"/>
  <c r="AK164" i="5"/>
  <c r="AE165" i="5"/>
  <c r="AI165" i="5"/>
  <c r="AD163" i="5"/>
  <c r="AH163" i="5"/>
  <c r="Z164" i="5"/>
  <c r="AL164" i="5" s="1"/>
  <c r="AP164" i="5" s="1"/>
  <c r="V164" i="5"/>
  <c r="R165" i="5"/>
  <c r="U165" i="5"/>
  <c r="AC165" i="5" s="1"/>
  <c r="AO165" i="5" s="1"/>
  <c r="AS165" i="5" s="1"/>
  <c r="Y164" i="5"/>
  <c r="S166" i="5"/>
  <c r="AA166" i="5" s="1"/>
  <c r="AM166" i="5" s="1"/>
  <c r="AQ166" i="5" s="1"/>
  <c r="W165" i="5"/>
  <c r="BA167" i="5" l="1"/>
  <c r="BE166" i="5"/>
  <c r="BI166" i="5" s="1"/>
  <c r="BB167" i="5"/>
  <c r="BF166" i="5"/>
  <c r="BJ166" i="5" s="1"/>
  <c r="BL166" i="5"/>
  <c r="BH166" i="5"/>
  <c r="AZ168" i="5"/>
  <c r="BD167" i="5"/>
  <c r="BC166" i="5"/>
  <c r="BG165" i="5"/>
  <c r="BK165" i="5" s="1"/>
  <c r="AN164" i="5"/>
  <c r="AR164" i="5" s="1"/>
  <c r="AF164" i="5"/>
  <c r="AJ164" i="5"/>
  <c r="AB165" i="5"/>
  <c r="T166" i="5"/>
  <c r="X165" i="5"/>
  <c r="AG165" i="5"/>
  <c r="AK165" i="5"/>
  <c r="AE166" i="5"/>
  <c r="AI166" i="5"/>
  <c r="AD164" i="5"/>
  <c r="AH164" i="5"/>
  <c r="Z165" i="5"/>
  <c r="AL165" i="5" s="1"/>
  <c r="AP165" i="5" s="1"/>
  <c r="V165" i="5"/>
  <c r="R166" i="5"/>
  <c r="U166" i="5"/>
  <c r="AC166" i="5" s="1"/>
  <c r="AO166" i="5" s="1"/>
  <c r="AS166" i="5" s="1"/>
  <c r="Y165" i="5"/>
  <c r="S167" i="5"/>
  <c r="AA167" i="5" s="1"/>
  <c r="AM167" i="5" s="1"/>
  <c r="AQ167" i="5" s="1"/>
  <c r="W166" i="5"/>
  <c r="BB168" i="5" l="1"/>
  <c r="BF167" i="5"/>
  <c r="BJ167" i="5" s="1"/>
  <c r="BA168" i="5"/>
  <c r="BE167" i="5"/>
  <c r="BI167" i="5" s="1"/>
  <c r="BL167" i="5"/>
  <c r="BH167" i="5"/>
  <c r="AZ169" i="5"/>
  <c r="BD168" i="5"/>
  <c r="BC167" i="5"/>
  <c r="BG166" i="5"/>
  <c r="BK166" i="5" s="1"/>
  <c r="AB166" i="5"/>
  <c r="T167" i="5"/>
  <c r="X166" i="5"/>
  <c r="AN165" i="5"/>
  <c r="AR165" i="5" s="1"/>
  <c r="AF165" i="5"/>
  <c r="AJ165" i="5"/>
  <c r="AG166" i="5"/>
  <c r="AK166" i="5"/>
  <c r="AE167" i="5"/>
  <c r="AI167" i="5"/>
  <c r="AD165" i="5"/>
  <c r="AH165" i="5"/>
  <c r="Z166" i="5"/>
  <c r="AL166" i="5" s="1"/>
  <c r="AP166" i="5" s="1"/>
  <c r="R167" i="5"/>
  <c r="V166" i="5"/>
  <c r="U167" i="5"/>
  <c r="AC167" i="5" s="1"/>
  <c r="AO167" i="5" s="1"/>
  <c r="AS167" i="5" s="1"/>
  <c r="Y166" i="5"/>
  <c r="S168" i="5"/>
  <c r="AA168" i="5" s="1"/>
  <c r="AM168" i="5" s="1"/>
  <c r="AQ168" i="5" s="1"/>
  <c r="W167" i="5"/>
  <c r="BH168" i="5" l="1"/>
  <c r="BL168" i="5"/>
  <c r="AZ170" i="5"/>
  <c r="BD169" i="5"/>
  <c r="BA169" i="5"/>
  <c r="BE168" i="5"/>
  <c r="BI168" i="5" s="1"/>
  <c r="BC168" i="5"/>
  <c r="BG167" i="5"/>
  <c r="BK167" i="5" s="1"/>
  <c r="BB169" i="5"/>
  <c r="BF168" i="5"/>
  <c r="BJ168" i="5" s="1"/>
  <c r="X167" i="5"/>
  <c r="AB167" i="5"/>
  <c r="T168" i="5"/>
  <c r="AN166" i="5"/>
  <c r="AR166" i="5" s="1"/>
  <c r="AF166" i="5"/>
  <c r="AJ166" i="5"/>
  <c r="AG167" i="5"/>
  <c r="AK167" i="5"/>
  <c r="AE168" i="5"/>
  <c r="AI168" i="5"/>
  <c r="AD166" i="5"/>
  <c r="AH166" i="5"/>
  <c r="Z167" i="5"/>
  <c r="AL167" i="5" s="1"/>
  <c r="AP167" i="5" s="1"/>
  <c r="R168" i="5"/>
  <c r="V167" i="5"/>
  <c r="U168" i="5"/>
  <c r="AC168" i="5" s="1"/>
  <c r="AO168" i="5" s="1"/>
  <c r="AS168" i="5" s="1"/>
  <c r="Y167" i="5"/>
  <c r="S169" i="5"/>
  <c r="AA169" i="5" s="1"/>
  <c r="AM169" i="5" s="1"/>
  <c r="AQ169" i="5" s="1"/>
  <c r="W168" i="5"/>
  <c r="BA170" i="5" l="1"/>
  <c r="BE169" i="5"/>
  <c r="BI169" i="5" s="1"/>
  <c r="BC169" i="5"/>
  <c r="BG168" i="5"/>
  <c r="BK168" i="5" s="1"/>
  <c r="BH169" i="5"/>
  <c r="BL169" i="5"/>
  <c r="AZ171" i="5"/>
  <c r="BD170" i="5"/>
  <c r="BB170" i="5"/>
  <c r="BF169" i="5"/>
  <c r="BJ169" i="5" s="1"/>
  <c r="AB168" i="5"/>
  <c r="T169" i="5"/>
  <c r="X168" i="5"/>
  <c r="AN167" i="5"/>
  <c r="AR167" i="5" s="1"/>
  <c r="AF167" i="5"/>
  <c r="AJ167" i="5"/>
  <c r="AG168" i="5"/>
  <c r="AK168" i="5"/>
  <c r="AE169" i="5"/>
  <c r="AI169" i="5"/>
  <c r="AD167" i="5"/>
  <c r="AH167" i="5"/>
  <c r="Z168" i="5"/>
  <c r="AL168" i="5" s="1"/>
  <c r="AP168" i="5" s="1"/>
  <c r="R169" i="5"/>
  <c r="V168" i="5"/>
  <c r="U169" i="5"/>
  <c r="AC169" i="5" s="1"/>
  <c r="AO169" i="5" s="1"/>
  <c r="AS169" i="5" s="1"/>
  <c r="Y168" i="5"/>
  <c r="S170" i="5"/>
  <c r="AA170" i="5" s="1"/>
  <c r="AM170" i="5" s="1"/>
  <c r="AQ170" i="5" s="1"/>
  <c r="W169" i="5"/>
  <c r="BL170" i="5" l="1"/>
  <c r="BH170" i="5"/>
  <c r="AZ172" i="5"/>
  <c r="BD171" i="5"/>
  <c r="BC170" i="5"/>
  <c r="BG169" i="5"/>
  <c r="BK169" i="5" s="1"/>
  <c r="BB171" i="5"/>
  <c r="BF170" i="5"/>
  <c r="BJ170" i="5" s="1"/>
  <c r="BA171" i="5"/>
  <c r="BE170" i="5"/>
  <c r="BI170" i="5" s="1"/>
  <c r="AB169" i="5"/>
  <c r="T170" i="5"/>
  <c r="X169" i="5"/>
  <c r="AN168" i="5"/>
  <c r="AR168" i="5" s="1"/>
  <c r="AF168" i="5"/>
  <c r="AJ168" i="5"/>
  <c r="AG169" i="5"/>
  <c r="AK169" i="5"/>
  <c r="AE170" i="5"/>
  <c r="AI170" i="5"/>
  <c r="AD168" i="5"/>
  <c r="AH168" i="5"/>
  <c r="Z169" i="5"/>
  <c r="AL169" i="5" s="1"/>
  <c r="AP169" i="5" s="1"/>
  <c r="R170" i="5"/>
  <c r="V169" i="5"/>
  <c r="U170" i="5"/>
  <c r="AC170" i="5" s="1"/>
  <c r="AO170" i="5" s="1"/>
  <c r="AS170" i="5" s="1"/>
  <c r="Y169" i="5"/>
  <c r="S171" i="5"/>
  <c r="AA171" i="5" s="1"/>
  <c r="AM171" i="5" s="1"/>
  <c r="AQ171" i="5" s="1"/>
  <c r="W170" i="5"/>
  <c r="BB172" i="5" l="1"/>
  <c r="BF171" i="5"/>
  <c r="BJ171" i="5" s="1"/>
  <c r="BC171" i="5"/>
  <c r="BG170" i="5"/>
  <c r="BK170" i="5" s="1"/>
  <c r="BL171" i="5"/>
  <c r="BH171" i="5"/>
  <c r="AZ173" i="5"/>
  <c r="BD172" i="5"/>
  <c r="BA172" i="5"/>
  <c r="BE171" i="5"/>
  <c r="BI171" i="5" s="1"/>
  <c r="AB170" i="5"/>
  <c r="X170" i="5"/>
  <c r="T171" i="5"/>
  <c r="AN169" i="5"/>
  <c r="AR169" i="5" s="1"/>
  <c r="AF169" i="5"/>
  <c r="AJ169" i="5"/>
  <c r="AG170" i="5"/>
  <c r="AK170" i="5"/>
  <c r="AE171" i="5"/>
  <c r="AI171" i="5"/>
  <c r="AD169" i="5"/>
  <c r="AH169" i="5"/>
  <c r="Z170" i="5"/>
  <c r="AL170" i="5" s="1"/>
  <c r="AP170" i="5" s="1"/>
  <c r="R171" i="5"/>
  <c r="V170" i="5"/>
  <c r="U171" i="5"/>
  <c r="AC171" i="5" s="1"/>
  <c r="AO171" i="5" s="1"/>
  <c r="AS171" i="5" s="1"/>
  <c r="Y170" i="5"/>
  <c r="S172" i="5"/>
  <c r="AA172" i="5" s="1"/>
  <c r="AM172" i="5" s="1"/>
  <c r="AQ172" i="5" s="1"/>
  <c r="W171" i="5"/>
  <c r="BC172" i="5" l="1"/>
  <c r="BG171" i="5"/>
  <c r="BK171" i="5" s="1"/>
  <c r="BH172" i="5"/>
  <c r="BL172" i="5"/>
  <c r="AZ174" i="5"/>
  <c r="BD173" i="5"/>
  <c r="BA173" i="5"/>
  <c r="BE172" i="5"/>
  <c r="BI172" i="5" s="1"/>
  <c r="BB173" i="5"/>
  <c r="BF172" i="5"/>
  <c r="BJ172" i="5" s="1"/>
  <c r="AB171" i="5"/>
  <c r="T172" i="5"/>
  <c r="X171" i="5"/>
  <c r="AN170" i="5"/>
  <c r="AR170" i="5" s="1"/>
  <c r="AF170" i="5"/>
  <c r="AJ170" i="5"/>
  <c r="AG171" i="5"/>
  <c r="AK171" i="5"/>
  <c r="AE172" i="5"/>
  <c r="AI172" i="5"/>
  <c r="AD170" i="5"/>
  <c r="AH170" i="5"/>
  <c r="Z171" i="5"/>
  <c r="AL171" i="5" s="1"/>
  <c r="AP171" i="5" s="1"/>
  <c r="R172" i="5"/>
  <c r="V171" i="5"/>
  <c r="U172" i="5"/>
  <c r="AC172" i="5" s="1"/>
  <c r="AO172" i="5" s="1"/>
  <c r="AS172" i="5" s="1"/>
  <c r="Y171" i="5"/>
  <c r="S173" i="5"/>
  <c r="AA173" i="5" s="1"/>
  <c r="AM173" i="5" s="1"/>
  <c r="AQ173" i="5" s="1"/>
  <c r="W172" i="5"/>
  <c r="BA174" i="5" l="1"/>
  <c r="BE173" i="5"/>
  <c r="BI173" i="5" s="1"/>
  <c r="BL173" i="5"/>
  <c r="BH173" i="5"/>
  <c r="AZ175" i="5"/>
  <c r="BD174" i="5"/>
  <c r="BB174" i="5"/>
  <c r="BF173" i="5"/>
  <c r="BJ173" i="5" s="1"/>
  <c r="BC173" i="5"/>
  <c r="BG172" i="5"/>
  <c r="BK172" i="5" s="1"/>
  <c r="AB172" i="5"/>
  <c r="T173" i="5"/>
  <c r="X172" i="5"/>
  <c r="AN171" i="5"/>
  <c r="AR171" i="5" s="1"/>
  <c r="AF171" i="5"/>
  <c r="AJ171" i="5"/>
  <c r="AG172" i="5"/>
  <c r="AK172" i="5"/>
  <c r="AE173" i="5"/>
  <c r="AI173" i="5"/>
  <c r="AD171" i="5"/>
  <c r="AH171" i="5"/>
  <c r="Z172" i="5"/>
  <c r="AL172" i="5" s="1"/>
  <c r="AP172" i="5" s="1"/>
  <c r="R173" i="5"/>
  <c r="V172" i="5"/>
  <c r="U173" i="5"/>
  <c r="AC173" i="5" s="1"/>
  <c r="AO173" i="5" s="1"/>
  <c r="AS173" i="5" s="1"/>
  <c r="Y172" i="5"/>
  <c r="S174" i="5"/>
  <c r="AA174" i="5" s="1"/>
  <c r="AM174" i="5" s="1"/>
  <c r="AQ174" i="5" s="1"/>
  <c r="W173" i="5"/>
  <c r="BB175" i="5" l="1"/>
  <c r="BF174" i="5"/>
  <c r="BJ174" i="5" s="1"/>
  <c r="BL174" i="5"/>
  <c r="BH174" i="5"/>
  <c r="AZ176" i="5"/>
  <c r="BD175" i="5"/>
  <c r="BC174" i="5"/>
  <c r="BG173" i="5"/>
  <c r="BK173" i="5" s="1"/>
  <c r="BA175" i="5"/>
  <c r="BE174" i="5"/>
  <c r="BI174" i="5" s="1"/>
  <c r="AB173" i="5"/>
  <c r="T174" i="5"/>
  <c r="X173" i="5"/>
  <c r="AN172" i="5"/>
  <c r="AR172" i="5" s="1"/>
  <c r="AF172" i="5"/>
  <c r="AJ172" i="5"/>
  <c r="AG173" i="5"/>
  <c r="AK173" i="5"/>
  <c r="AE174" i="5"/>
  <c r="AI174" i="5"/>
  <c r="AD172" i="5"/>
  <c r="AH172" i="5"/>
  <c r="Z173" i="5"/>
  <c r="AL173" i="5" s="1"/>
  <c r="AP173" i="5" s="1"/>
  <c r="V173" i="5"/>
  <c r="R174" i="5"/>
  <c r="U174" i="5"/>
  <c r="AC174" i="5" s="1"/>
  <c r="AO174" i="5" s="1"/>
  <c r="AS174" i="5" s="1"/>
  <c r="Y173" i="5"/>
  <c r="S175" i="5"/>
  <c r="AA175" i="5" s="1"/>
  <c r="AM175" i="5" s="1"/>
  <c r="AQ175" i="5" s="1"/>
  <c r="W174" i="5"/>
  <c r="BC175" i="5" l="1"/>
  <c r="BG174" i="5"/>
  <c r="BK174" i="5" s="1"/>
  <c r="BL175" i="5"/>
  <c r="BH175" i="5"/>
  <c r="AZ177" i="5"/>
  <c r="BD176" i="5"/>
  <c r="BA176" i="5"/>
  <c r="BE175" i="5"/>
  <c r="BI175" i="5" s="1"/>
  <c r="BB176" i="5"/>
  <c r="BF175" i="5"/>
  <c r="BJ175" i="5" s="1"/>
  <c r="T175" i="5"/>
  <c r="AB174" i="5"/>
  <c r="X174" i="5"/>
  <c r="AN173" i="5"/>
  <c r="AR173" i="5" s="1"/>
  <c r="AJ173" i="5"/>
  <c r="AF173" i="5"/>
  <c r="AG174" i="5"/>
  <c r="AK174" i="5"/>
  <c r="AE175" i="5"/>
  <c r="AI175" i="5"/>
  <c r="AD173" i="5"/>
  <c r="AH173" i="5"/>
  <c r="Z174" i="5"/>
  <c r="AL174" i="5" s="1"/>
  <c r="AP174" i="5" s="1"/>
  <c r="R175" i="5"/>
  <c r="V174" i="5"/>
  <c r="U175" i="5"/>
  <c r="AC175" i="5" s="1"/>
  <c r="AO175" i="5" s="1"/>
  <c r="AS175" i="5" s="1"/>
  <c r="Y174" i="5"/>
  <c r="S176" i="5"/>
  <c r="AA176" i="5" s="1"/>
  <c r="AM176" i="5" s="1"/>
  <c r="AQ176" i="5" s="1"/>
  <c r="W175" i="5"/>
  <c r="BA177" i="5" l="1"/>
  <c r="BE176" i="5"/>
  <c r="BI176" i="5" s="1"/>
  <c r="AZ178" i="5"/>
  <c r="BD177" i="5"/>
  <c r="BL176" i="5"/>
  <c r="BH176" i="5"/>
  <c r="BB177" i="5"/>
  <c r="BF176" i="5"/>
  <c r="BJ176" i="5" s="1"/>
  <c r="BC176" i="5"/>
  <c r="BG175" i="5"/>
  <c r="BK175" i="5" s="1"/>
  <c r="AN174" i="5"/>
  <c r="AR174" i="5" s="1"/>
  <c r="AF174" i="5"/>
  <c r="AJ174" i="5"/>
  <c r="AB175" i="5"/>
  <c r="T176" i="5"/>
  <c r="X175" i="5"/>
  <c r="AG175" i="5"/>
  <c r="AK175" i="5"/>
  <c r="AE176" i="5"/>
  <c r="AI176" i="5"/>
  <c r="AD174" i="5"/>
  <c r="AH174" i="5"/>
  <c r="Z175" i="5"/>
  <c r="AL175" i="5" s="1"/>
  <c r="AP175" i="5" s="1"/>
  <c r="R176" i="5"/>
  <c r="V175" i="5"/>
  <c r="U176" i="5"/>
  <c r="AC176" i="5" s="1"/>
  <c r="AO176" i="5" s="1"/>
  <c r="AS176" i="5" s="1"/>
  <c r="Y175" i="5"/>
  <c r="S177" i="5"/>
  <c r="AA177" i="5" s="1"/>
  <c r="AM177" i="5" s="1"/>
  <c r="AQ177" i="5" s="1"/>
  <c r="W176" i="5"/>
  <c r="BB178" i="5" l="1"/>
  <c r="BF177" i="5"/>
  <c r="BJ177" i="5" s="1"/>
  <c r="BH177" i="5"/>
  <c r="BL177" i="5"/>
  <c r="AZ179" i="5"/>
  <c r="BD178" i="5"/>
  <c r="BC177" i="5"/>
  <c r="BG176" i="5"/>
  <c r="BK176" i="5" s="1"/>
  <c r="BA178" i="5"/>
  <c r="BE177" i="5"/>
  <c r="BI177" i="5" s="1"/>
  <c r="AB176" i="5"/>
  <c r="T177" i="5"/>
  <c r="X176" i="5"/>
  <c r="AN175" i="5"/>
  <c r="AR175" i="5" s="1"/>
  <c r="AF175" i="5"/>
  <c r="AJ175" i="5"/>
  <c r="AG176" i="5"/>
  <c r="AK176" i="5"/>
  <c r="AE177" i="5"/>
  <c r="AI177" i="5"/>
  <c r="AD175" i="5"/>
  <c r="AH175" i="5"/>
  <c r="Z176" i="5"/>
  <c r="AL176" i="5" s="1"/>
  <c r="AP176" i="5" s="1"/>
  <c r="R177" i="5"/>
  <c r="V176" i="5"/>
  <c r="U177" i="5"/>
  <c r="AC177" i="5" s="1"/>
  <c r="AO177" i="5" s="1"/>
  <c r="AS177" i="5" s="1"/>
  <c r="Y176" i="5"/>
  <c r="S178" i="5"/>
  <c r="AA178" i="5" s="1"/>
  <c r="AM178" i="5" s="1"/>
  <c r="AQ178" i="5" s="1"/>
  <c r="W177" i="5"/>
  <c r="BC178" i="5" l="1"/>
  <c r="BG177" i="5"/>
  <c r="BK177" i="5" s="1"/>
  <c r="BL178" i="5"/>
  <c r="BH178" i="5"/>
  <c r="AZ180" i="5"/>
  <c r="BD179" i="5"/>
  <c r="BA179" i="5"/>
  <c r="BE178" i="5"/>
  <c r="BI178" i="5" s="1"/>
  <c r="BB179" i="5"/>
  <c r="BF178" i="5"/>
  <c r="BJ178" i="5" s="1"/>
  <c r="T178" i="5"/>
  <c r="X177" i="5"/>
  <c r="AB177" i="5"/>
  <c r="AN176" i="5"/>
  <c r="AR176" i="5" s="1"/>
  <c r="AF176" i="5"/>
  <c r="AJ176" i="5"/>
  <c r="AG177" i="5"/>
  <c r="AK177" i="5"/>
  <c r="AE178" i="5"/>
  <c r="AI178" i="5"/>
  <c r="AD176" i="5"/>
  <c r="AH176" i="5"/>
  <c r="Z177" i="5"/>
  <c r="AL177" i="5" s="1"/>
  <c r="AP177" i="5" s="1"/>
  <c r="R178" i="5"/>
  <c r="V177" i="5"/>
  <c r="U178" i="5"/>
  <c r="AC178" i="5" s="1"/>
  <c r="AO178" i="5" s="1"/>
  <c r="AS178" i="5" s="1"/>
  <c r="Y177" i="5"/>
  <c r="S179" i="5"/>
  <c r="AA179" i="5" s="1"/>
  <c r="AM179" i="5" s="1"/>
  <c r="AQ179" i="5" s="1"/>
  <c r="W178" i="5"/>
  <c r="BH179" i="5" l="1"/>
  <c r="BL179" i="5"/>
  <c r="BA180" i="5"/>
  <c r="BE179" i="5"/>
  <c r="BI179" i="5" s="1"/>
  <c r="AZ181" i="5"/>
  <c r="BD180" i="5"/>
  <c r="BB180" i="5"/>
  <c r="BF179" i="5"/>
  <c r="BJ179" i="5" s="1"/>
  <c r="BC179" i="5"/>
  <c r="BG178" i="5"/>
  <c r="BK178" i="5" s="1"/>
  <c r="AN177" i="5"/>
  <c r="AR177" i="5" s="1"/>
  <c r="AF177" i="5"/>
  <c r="AJ177" i="5"/>
  <c r="AB178" i="5"/>
  <c r="T179" i="5"/>
  <c r="X178" i="5"/>
  <c r="AG178" i="5"/>
  <c r="AK178" i="5"/>
  <c r="AE179" i="5"/>
  <c r="AI179" i="5"/>
  <c r="AD177" i="5"/>
  <c r="AH177" i="5"/>
  <c r="Z178" i="5"/>
  <c r="AL178" i="5" s="1"/>
  <c r="AP178" i="5" s="1"/>
  <c r="R179" i="5"/>
  <c r="V178" i="5"/>
  <c r="U179" i="5"/>
  <c r="AC179" i="5" s="1"/>
  <c r="AO179" i="5" s="1"/>
  <c r="AS179" i="5" s="1"/>
  <c r="Y178" i="5"/>
  <c r="S180" i="5"/>
  <c r="AA180" i="5" s="1"/>
  <c r="AM180" i="5" s="1"/>
  <c r="AQ180" i="5" s="1"/>
  <c r="W179" i="5"/>
  <c r="BB181" i="5" l="1"/>
  <c r="BF180" i="5"/>
  <c r="BJ180" i="5" s="1"/>
  <c r="BL180" i="5"/>
  <c r="BH180" i="5"/>
  <c r="AZ182" i="5"/>
  <c r="BD181" i="5"/>
  <c r="BA181" i="5"/>
  <c r="BE180" i="5"/>
  <c r="BI180" i="5" s="1"/>
  <c r="BC180" i="5"/>
  <c r="BG179" i="5"/>
  <c r="BK179" i="5" s="1"/>
  <c r="T180" i="5"/>
  <c r="X179" i="5"/>
  <c r="AB179" i="5"/>
  <c r="AN178" i="5"/>
  <c r="AR178" i="5" s="1"/>
  <c r="AF178" i="5"/>
  <c r="AJ178" i="5"/>
  <c r="AG179" i="5"/>
  <c r="AK179" i="5"/>
  <c r="AE180" i="5"/>
  <c r="AI180" i="5"/>
  <c r="AD178" i="5"/>
  <c r="AH178" i="5"/>
  <c r="Z179" i="5"/>
  <c r="AL179" i="5" s="1"/>
  <c r="AP179" i="5" s="1"/>
  <c r="R180" i="5"/>
  <c r="V179" i="5"/>
  <c r="U180" i="5"/>
  <c r="AC180" i="5" s="1"/>
  <c r="AO180" i="5" s="1"/>
  <c r="AS180" i="5" s="1"/>
  <c r="Y179" i="5"/>
  <c r="S181" i="5"/>
  <c r="AA181" i="5" s="1"/>
  <c r="AM181" i="5" s="1"/>
  <c r="AQ181" i="5" s="1"/>
  <c r="W180" i="5"/>
  <c r="BA182" i="5" l="1"/>
  <c r="BE181" i="5"/>
  <c r="BI181" i="5" s="1"/>
  <c r="BL181" i="5"/>
  <c r="BH181" i="5"/>
  <c r="AZ183" i="5"/>
  <c r="BD182" i="5"/>
  <c r="BC181" i="5"/>
  <c r="BG180" i="5"/>
  <c r="BK180" i="5" s="1"/>
  <c r="BB182" i="5"/>
  <c r="BF181" i="5"/>
  <c r="BJ181" i="5" s="1"/>
  <c r="AN179" i="5"/>
  <c r="AR179" i="5" s="1"/>
  <c r="AF179" i="5"/>
  <c r="AJ179" i="5"/>
  <c r="AB180" i="5"/>
  <c r="T181" i="5"/>
  <c r="X180" i="5"/>
  <c r="AG180" i="5"/>
  <c r="AK180" i="5"/>
  <c r="AE181" i="5"/>
  <c r="AI181" i="5"/>
  <c r="AD179" i="5"/>
  <c r="AH179" i="5"/>
  <c r="Z180" i="5"/>
  <c r="AL180" i="5" s="1"/>
  <c r="AP180" i="5" s="1"/>
  <c r="R181" i="5"/>
  <c r="V180" i="5"/>
  <c r="U181" i="5"/>
  <c r="AC181" i="5" s="1"/>
  <c r="AO181" i="5" s="1"/>
  <c r="AS181" i="5" s="1"/>
  <c r="Y180" i="5"/>
  <c r="S182" i="5"/>
  <c r="AA182" i="5" s="1"/>
  <c r="AM182" i="5" s="1"/>
  <c r="AQ182" i="5" s="1"/>
  <c r="W181" i="5"/>
  <c r="BC182" i="5" l="1"/>
  <c r="BG181" i="5"/>
  <c r="BK181" i="5" s="1"/>
  <c r="BH182" i="5"/>
  <c r="BL182" i="5"/>
  <c r="AZ184" i="5"/>
  <c r="BD183" i="5"/>
  <c r="BB183" i="5"/>
  <c r="BF182" i="5"/>
  <c r="BJ182" i="5" s="1"/>
  <c r="BA183" i="5"/>
  <c r="BE182" i="5"/>
  <c r="BI182" i="5" s="1"/>
  <c r="AB181" i="5"/>
  <c r="T182" i="5"/>
  <c r="X181" i="5"/>
  <c r="AN180" i="5"/>
  <c r="AR180" i="5" s="1"/>
  <c r="AF180" i="5"/>
  <c r="AJ180" i="5"/>
  <c r="AG181" i="5"/>
  <c r="AK181" i="5"/>
  <c r="AE182" i="5"/>
  <c r="AI182" i="5"/>
  <c r="AD180" i="5"/>
  <c r="AH180" i="5"/>
  <c r="Z181" i="5"/>
  <c r="AL181" i="5" s="1"/>
  <c r="AP181" i="5" s="1"/>
  <c r="R182" i="5"/>
  <c r="V181" i="5"/>
  <c r="U182" i="5"/>
  <c r="AC182" i="5" s="1"/>
  <c r="AO182" i="5" s="1"/>
  <c r="AS182" i="5" s="1"/>
  <c r="Y181" i="5"/>
  <c r="S183" i="5"/>
  <c r="AA183" i="5" s="1"/>
  <c r="AM183" i="5" s="1"/>
  <c r="AQ183" i="5" s="1"/>
  <c r="W182" i="5"/>
  <c r="BB184" i="5" l="1"/>
  <c r="BF183" i="5"/>
  <c r="BJ183" i="5" s="1"/>
  <c r="BL183" i="5"/>
  <c r="BH183" i="5"/>
  <c r="AZ185" i="5"/>
  <c r="BD184" i="5"/>
  <c r="BA184" i="5"/>
  <c r="BE183" i="5"/>
  <c r="BI183" i="5" s="1"/>
  <c r="BC183" i="5"/>
  <c r="BG182" i="5"/>
  <c r="BK182" i="5" s="1"/>
  <c r="X182" i="5"/>
  <c r="AB182" i="5"/>
  <c r="T183" i="5"/>
  <c r="AN181" i="5"/>
  <c r="AR181" i="5" s="1"/>
  <c r="AF181" i="5"/>
  <c r="AJ181" i="5"/>
  <c r="AG182" i="5"/>
  <c r="AK182" i="5"/>
  <c r="AE183" i="5"/>
  <c r="AI183" i="5"/>
  <c r="AD181" i="5"/>
  <c r="AH181" i="5"/>
  <c r="Z182" i="5"/>
  <c r="AL182" i="5" s="1"/>
  <c r="AP182" i="5" s="1"/>
  <c r="R183" i="5"/>
  <c r="V182" i="5"/>
  <c r="U183" i="5"/>
  <c r="AC183" i="5" s="1"/>
  <c r="AO183" i="5" s="1"/>
  <c r="AS183" i="5" s="1"/>
  <c r="Y182" i="5"/>
  <c r="S184" i="5"/>
  <c r="AA184" i="5" s="1"/>
  <c r="AM184" i="5" s="1"/>
  <c r="AQ184" i="5" s="1"/>
  <c r="W183" i="5"/>
  <c r="AZ186" i="5" l="1"/>
  <c r="BD185" i="5"/>
  <c r="BA185" i="5"/>
  <c r="BE184" i="5"/>
  <c r="BI184" i="5" s="1"/>
  <c r="BL184" i="5"/>
  <c r="BH184" i="5"/>
  <c r="BC184" i="5"/>
  <c r="BG183" i="5"/>
  <c r="BK183" i="5" s="1"/>
  <c r="BB185" i="5"/>
  <c r="BF184" i="5"/>
  <c r="BJ184" i="5" s="1"/>
  <c r="AN182" i="5"/>
  <c r="AR182" i="5" s="1"/>
  <c r="AF182" i="5"/>
  <c r="AJ182" i="5"/>
  <c r="AB183" i="5"/>
  <c r="T184" i="5"/>
  <c r="X183" i="5"/>
  <c r="AG183" i="5"/>
  <c r="AK183" i="5"/>
  <c r="AE184" i="5"/>
  <c r="AI184" i="5"/>
  <c r="AD182" i="5"/>
  <c r="AH182" i="5"/>
  <c r="Z183" i="5"/>
  <c r="AL183" i="5" s="1"/>
  <c r="AP183" i="5" s="1"/>
  <c r="R184" i="5"/>
  <c r="V183" i="5"/>
  <c r="U184" i="5"/>
  <c r="AC184" i="5" s="1"/>
  <c r="AO184" i="5" s="1"/>
  <c r="AS184" i="5" s="1"/>
  <c r="Y183" i="5"/>
  <c r="S185" i="5"/>
  <c r="AA185" i="5" s="1"/>
  <c r="AM185" i="5" s="1"/>
  <c r="AQ185" i="5" s="1"/>
  <c r="W184" i="5"/>
  <c r="BC185" i="5" l="1"/>
  <c r="BG184" i="5"/>
  <c r="BK184" i="5" s="1"/>
  <c r="BA186" i="5"/>
  <c r="BE185" i="5"/>
  <c r="BI185" i="5" s="1"/>
  <c r="BH185" i="5"/>
  <c r="BL185" i="5"/>
  <c r="BB186" i="5"/>
  <c r="BF185" i="5"/>
  <c r="BJ185" i="5" s="1"/>
  <c r="AZ187" i="5"/>
  <c r="BD186" i="5"/>
  <c r="AB184" i="5"/>
  <c r="T185" i="5"/>
  <c r="X184" i="5"/>
  <c r="AN183" i="5"/>
  <c r="AR183" i="5" s="1"/>
  <c r="AF183" i="5"/>
  <c r="AJ183" i="5"/>
  <c r="AG184" i="5"/>
  <c r="AK184" i="5"/>
  <c r="AE185" i="5"/>
  <c r="AI185" i="5"/>
  <c r="AD183" i="5"/>
  <c r="AH183" i="5"/>
  <c r="Z184" i="5"/>
  <c r="AL184" i="5" s="1"/>
  <c r="AP184" i="5" s="1"/>
  <c r="V184" i="5"/>
  <c r="R185" i="5"/>
  <c r="U185" i="5"/>
  <c r="AC185" i="5" s="1"/>
  <c r="AO185" i="5" s="1"/>
  <c r="AS185" i="5" s="1"/>
  <c r="Y184" i="5"/>
  <c r="S186" i="5"/>
  <c r="AA186" i="5" s="1"/>
  <c r="AM186" i="5" s="1"/>
  <c r="AQ186" i="5" s="1"/>
  <c r="W185" i="5"/>
  <c r="BB187" i="5" l="1"/>
  <c r="BF186" i="5"/>
  <c r="BJ186" i="5" s="1"/>
  <c r="BA187" i="5"/>
  <c r="BE186" i="5"/>
  <c r="BI186" i="5" s="1"/>
  <c r="BL186" i="5"/>
  <c r="BH186" i="5"/>
  <c r="AZ188" i="5"/>
  <c r="BD187" i="5"/>
  <c r="BC186" i="5"/>
  <c r="BG185" i="5"/>
  <c r="BK185" i="5" s="1"/>
  <c r="AB185" i="5"/>
  <c r="T186" i="5"/>
  <c r="X185" i="5"/>
  <c r="AN184" i="5"/>
  <c r="AR184" i="5" s="1"/>
  <c r="AF184" i="5"/>
  <c r="AJ184" i="5"/>
  <c r="AG185" i="5"/>
  <c r="AK185" i="5"/>
  <c r="AE186" i="5"/>
  <c r="AI186" i="5"/>
  <c r="AD184" i="5"/>
  <c r="AH184" i="5"/>
  <c r="Z185" i="5"/>
  <c r="AL185" i="5" s="1"/>
  <c r="AP185" i="5" s="1"/>
  <c r="R186" i="5"/>
  <c r="V185" i="5"/>
  <c r="U186" i="5"/>
  <c r="AC186" i="5" s="1"/>
  <c r="AO186" i="5" s="1"/>
  <c r="AS186" i="5" s="1"/>
  <c r="Y185" i="5"/>
  <c r="S187" i="5"/>
  <c r="AA187" i="5" s="1"/>
  <c r="AM187" i="5" s="1"/>
  <c r="AQ187" i="5" s="1"/>
  <c r="W186" i="5"/>
  <c r="BL187" i="5" l="1"/>
  <c r="BH187" i="5"/>
  <c r="AZ189" i="5"/>
  <c r="BD188" i="5"/>
  <c r="BA188" i="5"/>
  <c r="BE187" i="5"/>
  <c r="BI187" i="5" s="1"/>
  <c r="BC187" i="5"/>
  <c r="BG186" i="5"/>
  <c r="BK186" i="5" s="1"/>
  <c r="BB188" i="5"/>
  <c r="BF187" i="5"/>
  <c r="BJ187" i="5" s="1"/>
  <c r="T187" i="5"/>
  <c r="AB186" i="5"/>
  <c r="X186" i="5"/>
  <c r="AN185" i="5"/>
  <c r="AR185" i="5" s="1"/>
  <c r="AF185" i="5"/>
  <c r="AJ185" i="5"/>
  <c r="AG186" i="5"/>
  <c r="AK186" i="5"/>
  <c r="AE187" i="5"/>
  <c r="AI187" i="5"/>
  <c r="AD185" i="5"/>
  <c r="AH185" i="5"/>
  <c r="Z186" i="5"/>
  <c r="AL186" i="5" s="1"/>
  <c r="AP186" i="5" s="1"/>
  <c r="R187" i="5"/>
  <c r="V186" i="5"/>
  <c r="U187" i="5"/>
  <c r="AC187" i="5" s="1"/>
  <c r="AO187" i="5" s="1"/>
  <c r="AS187" i="5" s="1"/>
  <c r="Y186" i="5"/>
  <c r="S188" i="5"/>
  <c r="AA188" i="5" s="1"/>
  <c r="AM188" i="5" s="1"/>
  <c r="AQ188" i="5" s="1"/>
  <c r="W187" i="5"/>
  <c r="BC188" i="5" l="1"/>
  <c r="BG187" i="5"/>
  <c r="BK187" i="5" s="1"/>
  <c r="BA189" i="5"/>
  <c r="BE188" i="5"/>
  <c r="BI188" i="5" s="1"/>
  <c r="BL188" i="5"/>
  <c r="BH188" i="5"/>
  <c r="AZ190" i="5"/>
  <c r="BD189" i="5"/>
  <c r="BB189" i="5"/>
  <c r="BF188" i="5"/>
  <c r="BJ188" i="5" s="1"/>
  <c r="AN186" i="5"/>
  <c r="AR186" i="5" s="1"/>
  <c r="AF186" i="5"/>
  <c r="AJ186" i="5"/>
  <c r="AB187" i="5"/>
  <c r="T188" i="5"/>
  <c r="X187" i="5"/>
  <c r="AG187" i="5"/>
  <c r="AK187" i="5"/>
  <c r="AE188" i="5"/>
  <c r="AI188" i="5"/>
  <c r="AD186" i="5"/>
  <c r="AH186" i="5"/>
  <c r="Z187" i="5"/>
  <c r="AL187" i="5" s="1"/>
  <c r="AP187" i="5" s="1"/>
  <c r="R188" i="5"/>
  <c r="V187" i="5"/>
  <c r="U188" i="5"/>
  <c r="AC188" i="5" s="1"/>
  <c r="AO188" i="5" s="1"/>
  <c r="AS188" i="5" s="1"/>
  <c r="Y187" i="5"/>
  <c r="S189" i="5"/>
  <c r="AA189" i="5" s="1"/>
  <c r="AM189" i="5" s="1"/>
  <c r="AQ189" i="5" s="1"/>
  <c r="W188" i="5"/>
  <c r="BL189" i="5" l="1"/>
  <c r="BH189" i="5"/>
  <c r="AZ191" i="5"/>
  <c r="BD190" i="5"/>
  <c r="BA190" i="5"/>
  <c r="BE189" i="5"/>
  <c r="BI189" i="5" s="1"/>
  <c r="BB190" i="5"/>
  <c r="BF189" i="5"/>
  <c r="BJ189" i="5" s="1"/>
  <c r="BC189" i="5"/>
  <c r="BG188" i="5"/>
  <c r="BK188" i="5" s="1"/>
  <c r="T189" i="5"/>
  <c r="AB188" i="5"/>
  <c r="X188" i="5"/>
  <c r="AN187" i="5"/>
  <c r="AR187" i="5" s="1"/>
  <c r="AF187" i="5"/>
  <c r="AJ187" i="5"/>
  <c r="AG188" i="5"/>
  <c r="AK188" i="5"/>
  <c r="AE189" i="5"/>
  <c r="AI189" i="5"/>
  <c r="AD187" i="5"/>
  <c r="AH187" i="5"/>
  <c r="Z188" i="5"/>
  <c r="AL188" i="5" s="1"/>
  <c r="AP188" i="5" s="1"/>
  <c r="V188" i="5"/>
  <c r="R189" i="5"/>
  <c r="U189" i="5"/>
  <c r="AC189" i="5" s="1"/>
  <c r="AO189" i="5" s="1"/>
  <c r="AS189" i="5" s="1"/>
  <c r="Y188" i="5"/>
  <c r="S190" i="5"/>
  <c r="AA190" i="5" s="1"/>
  <c r="AM190" i="5" s="1"/>
  <c r="AQ190" i="5" s="1"/>
  <c r="W189" i="5"/>
  <c r="BB191" i="5" l="1"/>
  <c r="BF190" i="5"/>
  <c r="BJ190" i="5" s="1"/>
  <c r="BA191" i="5"/>
  <c r="BE190" i="5"/>
  <c r="BI190" i="5" s="1"/>
  <c r="BL190" i="5"/>
  <c r="BH190" i="5"/>
  <c r="AZ192" i="5"/>
  <c r="BD191" i="5"/>
  <c r="BC190" i="5"/>
  <c r="BG189" i="5"/>
  <c r="BK189" i="5" s="1"/>
  <c r="AN188" i="5"/>
  <c r="AR188" i="5" s="1"/>
  <c r="AF188" i="5"/>
  <c r="AJ188" i="5"/>
  <c r="AB189" i="5"/>
  <c r="X189" i="5"/>
  <c r="T190" i="5"/>
  <c r="AG189" i="5"/>
  <c r="AK189" i="5"/>
  <c r="AE190" i="5"/>
  <c r="AI190" i="5"/>
  <c r="AD188" i="5"/>
  <c r="AH188" i="5"/>
  <c r="Z189" i="5"/>
  <c r="AL189" i="5" s="1"/>
  <c r="AP189" i="5" s="1"/>
  <c r="R190" i="5"/>
  <c r="V189" i="5"/>
  <c r="U190" i="5"/>
  <c r="AC190" i="5" s="1"/>
  <c r="AO190" i="5" s="1"/>
  <c r="AS190" i="5" s="1"/>
  <c r="Y189" i="5"/>
  <c r="S191" i="5"/>
  <c r="AA191" i="5" s="1"/>
  <c r="AM191" i="5" s="1"/>
  <c r="AQ191" i="5" s="1"/>
  <c r="W190" i="5"/>
  <c r="BL191" i="5" l="1"/>
  <c r="BH191" i="5"/>
  <c r="AZ193" i="5"/>
  <c r="BD192" i="5"/>
  <c r="BA192" i="5"/>
  <c r="BE191" i="5"/>
  <c r="BI191" i="5" s="1"/>
  <c r="BC191" i="5"/>
  <c r="BG190" i="5"/>
  <c r="BK190" i="5" s="1"/>
  <c r="BB192" i="5"/>
  <c r="BF191" i="5"/>
  <c r="BJ191" i="5" s="1"/>
  <c r="AB190" i="5"/>
  <c r="T191" i="5"/>
  <c r="X190" i="5"/>
  <c r="AN189" i="5"/>
  <c r="AR189" i="5" s="1"/>
  <c r="AF189" i="5"/>
  <c r="AJ189" i="5"/>
  <c r="AG190" i="5"/>
  <c r="AK190" i="5"/>
  <c r="AE191" i="5"/>
  <c r="AI191" i="5"/>
  <c r="AD189" i="5"/>
  <c r="AH189" i="5"/>
  <c r="Z190" i="5"/>
  <c r="AL190" i="5" s="1"/>
  <c r="AP190" i="5" s="1"/>
  <c r="V190" i="5"/>
  <c r="R191" i="5"/>
  <c r="U191" i="5"/>
  <c r="AC191" i="5" s="1"/>
  <c r="AO191" i="5" s="1"/>
  <c r="AS191" i="5" s="1"/>
  <c r="Y190" i="5"/>
  <c r="S192" i="5"/>
  <c r="AA192" i="5" s="1"/>
  <c r="AM192" i="5" s="1"/>
  <c r="AQ192" i="5" s="1"/>
  <c r="W191" i="5"/>
  <c r="BC192" i="5" l="1"/>
  <c r="BG191" i="5"/>
  <c r="BK191" i="5" s="1"/>
  <c r="BA193" i="5"/>
  <c r="BE192" i="5"/>
  <c r="BI192" i="5" s="1"/>
  <c r="BL192" i="5"/>
  <c r="BH192" i="5"/>
  <c r="AZ194" i="5"/>
  <c r="BD193" i="5"/>
  <c r="BB193" i="5"/>
  <c r="BF192" i="5"/>
  <c r="BJ192" i="5" s="1"/>
  <c r="AB191" i="5"/>
  <c r="T192" i="5"/>
  <c r="X191" i="5"/>
  <c r="AN190" i="5"/>
  <c r="AR190" i="5" s="1"/>
  <c r="AF190" i="5"/>
  <c r="AJ190" i="5"/>
  <c r="AG191" i="5"/>
  <c r="AK191" i="5"/>
  <c r="AE192" i="5"/>
  <c r="AI192" i="5"/>
  <c r="AD190" i="5"/>
  <c r="AH190" i="5"/>
  <c r="Z191" i="5"/>
  <c r="AL191" i="5" s="1"/>
  <c r="AP191" i="5" s="1"/>
  <c r="R192" i="5"/>
  <c r="V191" i="5"/>
  <c r="U192" i="5"/>
  <c r="AC192" i="5" s="1"/>
  <c r="AO192" i="5" s="1"/>
  <c r="AS192" i="5" s="1"/>
  <c r="Y191" i="5"/>
  <c r="S193" i="5"/>
  <c r="AA193" i="5" s="1"/>
  <c r="AM193" i="5" s="1"/>
  <c r="AQ193" i="5" s="1"/>
  <c r="W192" i="5"/>
  <c r="AZ195" i="5" l="1"/>
  <c r="BD194" i="5"/>
  <c r="BA194" i="5"/>
  <c r="BE193" i="5"/>
  <c r="BI193" i="5" s="1"/>
  <c r="BB194" i="5"/>
  <c r="BF193" i="5"/>
  <c r="BJ193" i="5" s="1"/>
  <c r="BC193" i="5"/>
  <c r="BG192" i="5"/>
  <c r="BK192" i="5" s="1"/>
  <c r="BH193" i="5"/>
  <c r="BL193" i="5"/>
  <c r="AB192" i="5"/>
  <c r="X192" i="5"/>
  <c r="T193" i="5"/>
  <c r="AN191" i="5"/>
  <c r="AR191" i="5" s="1"/>
  <c r="AF191" i="5"/>
  <c r="AJ191" i="5"/>
  <c r="AG192" i="5"/>
  <c r="AK192" i="5"/>
  <c r="AE193" i="5"/>
  <c r="AI193" i="5"/>
  <c r="AD191" i="5"/>
  <c r="AH191" i="5"/>
  <c r="Z192" i="5"/>
  <c r="AL192" i="5" s="1"/>
  <c r="AP192" i="5" s="1"/>
  <c r="R193" i="5"/>
  <c r="V192" i="5"/>
  <c r="U193" i="5"/>
  <c r="AC193" i="5" s="1"/>
  <c r="AO193" i="5" s="1"/>
  <c r="AS193" i="5" s="1"/>
  <c r="Y192" i="5"/>
  <c r="S194" i="5"/>
  <c r="AA194" i="5" s="1"/>
  <c r="AM194" i="5" s="1"/>
  <c r="AQ194" i="5" s="1"/>
  <c r="W193" i="5"/>
  <c r="BC194" i="5" l="1"/>
  <c r="BG193" i="5"/>
  <c r="BK193" i="5" s="1"/>
  <c r="BL194" i="5"/>
  <c r="BH194" i="5"/>
  <c r="BB195" i="5"/>
  <c r="BF194" i="5"/>
  <c r="BJ194" i="5" s="1"/>
  <c r="BA195" i="5"/>
  <c r="BE194" i="5"/>
  <c r="BI194" i="5" s="1"/>
  <c r="AZ196" i="5"/>
  <c r="BD195" i="5"/>
  <c r="BP195" i="5" s="1"/>
  <c r="BT195" i="5" s="1"/>
  <c r="T194" i="5"/>
  <c r="X193" i="5"/>
  <c r="AB193" i="5"/>
  <c r="AN192" i="5"/>
  <c r="AR192" i="5" s="1"/>
  <c r="AF192" i="5"/>
  <c r="AJ192" i="5"/>
  <c r="AG193" i="5"/>
  <c r="AK193" i="5"/>
  <c r="AE194" i="5"/>
  <c r="AI194" i="5"/>
  <c r="AD192" i="5"/>
  <c r="AH192" i="5"/>
  <c r="Z193" i="5"/>
  <c r="AL193" i="5" s="1"/>
  <c r="AP193" i="5" s="1"/>
  <c r="R194" i="5"/>
  <c r="V193" i="5"/>
  <c r="U194" i="5"/>
  <c r="AC194" i="5" s="1"/>
  <c r="AO194" i="5" s="1"/>
  <c r="AS194" i="5" s="1"/>
  <c r="Y193" i="5"/>
  <c r="S195" i="5"/>
  <c r="AA195" i="5" s="1"/>
  <c r="AM195" i="5" s="1"/>
  <c r="AQ195" i="5" s="1"/>
  <c r="W194" i="5"/>
  <c r="BA196" i="5" l="1"/>
  <c r="BE195" i="5"/>
  <c r="BL195" i="5"/>
  <c r="BH195" i="5"/>
  <c r="BB196" i="5"/>
  <c r="BF195" i="5"/>
  <c r="AZ197" i="5"/>
  <c r="BD196" i="5"/>
  <c r="BP196" i="5" s="1"/>
  <c r="BT196" i="5" s="1"/>
  <c r="BC195" i="5"/>
  <c r="BG194" i="5"/>
  <c r="BK194" i="5" s="1"/>
  <c r="AN193" i="5"/>
  <c r="AR193" i="5" s="1"/>
  <c r="AF193" i="5"/>
  <c r="AJ193" i="5"/>
  <c r="AB194" i="5"/>
  <c r="T195" i="5"/>
  <c r="X194" i="5"/>
  <c r="AG194" i="5"/>
  <c r="AK194" i="5"/>
  <c r="AE195" i="5"/>
  <c r="AI195" i="5"/>
  <c r="AD193" i="5"/>
  <c r="AH193" i="5"/>
  <c r="Z194" i="5"/>
  <c r="AL194" i="5" s="1"/>
  <c r="AP194" i="5" s="1"/>
  <c r="R195" i="5"/>
  <c r="V194" i="5"/>
  <c r="U195" i="5"/>
  <c r="AC195" i="5" s="1"/>
  <c r="AO195" i="5" s="1"/>
  <c r="AS195" i="5" s="1"/>
  <c r="Y194" i="5"/>
  <c r="S196" i="5"/>
  <c r="AA196" i="5" s="1"/>
  <c r="AM196" i="5" s="1"/>
  <c r="AQ196" i="5" s="1"/>
  <c r="W195" i="5"/>
  <c r="BJ195" i="5" l="1"/>
  <c r="BR195" i="5"/>
  <c r="BV195" i="5" s="1"/>
  <c r="BN195" i="5"/>
  <c r="BI195" i="5"/>
  <c r="BQ195" i="5"/>
  <c r="BU195" i="5" s="1"/>
  <c r="BM195" i="5"/>
  <c r="BL196" i="5"/>
  <c r="BH196" i="5"/>
  <c r="AZ198" i="5"/>
  <c r="BD197" i="5"/>
  <c r="BP197" i="5" s="1"/>
  <c r="BT197" i="5" s="1"/>
  <c r="BB197" i="5"/>
  <c r="BF196" i="5"/>
  <c r="BC196" i="5"/>
  <c r="BG195" i="5"/>
  <c r="BA197" i="5"/>
  <c r="BE196" i="5"/>
  <c r="AB195" i="5"/>
  <c r="T196" i="5"/>
  <c r="X195" i="5"/>
  <c r="AN194" i="5"/>
  <c r="AR194" i="5" s="1"/>
  <c r="AF194" i="5"/>
  <c r="AJ194" i="5"/>
  <c r="AG195" i="5"/>
  <c r="AK195" i="5"/>
  <c r="AE196" i="5"/>
  <c r="AI196" i="5"/>
  <c r="AD194" i="5"/>
  <c r="AH194" i="5"/>
  <c r="Z195" i="5"/>
  <c r="AL195" i="5" s="1"/>
  <c r="AP195" i="5" s="1"/>
  <c r="R196" i="5"/>
  <c r="V195" i="5"/>
  <c r="U196" i="5"/>
  <c r="AC196" i="5" s="1"/>
  <c r="AO196" i="5" s="1"/>
  <c r="AS196" i="5" s="1"/>
  <c r="Y195" i="5"/>
  <c r="S197" i="5"/>
  <c r="AA197" i="5" s="1"/>
  <c r="AM197" i="5" s="1"/>
  <c r="AQ197" i="5" s="1"/>
  <c r="W196" i="5"/>
  <c r="BI196" i="5" l="1"/>
  <c r="BQ196" i="5"/>
  <c r="BU196" i="5" s="1"/>
  <c r="BM196" i="5"/>
  <c r="BK195" i="5"/>
  <c r="BS195" i="5"/>
  <c r="BW195" i="5" s="1"/>
  <c r="BO195" i="5"/>
  <c r="BJ196" i="5"/>
  <c r="BR196" i="5"/>
  <c r="BV196" i="5" s="1"/>
  <c r="BN196" i="5"/>
  <c r="BC197" i="5"/>
  <c r="BG196" i="5"/>
  <c r="BB198" i="5"/>
  <c r="BF197" i="5"/>
  <c r="BL197" i="5"/>
  <c r="BH197" i="5"/>
  <c r="AZ199" i="5"/>
  <c r="BD198" i="5"/>
  <c r="BP198" i="5" s="1"/>
  <c r="BT198" i="5" s="1"/>
  <c r="BA198" i="5"/>
  <c r="BE197" i="5"/>
  <c r="AB196" i="5"/>
  <c r="T197" i="5"/>
  <c r="X196" i="5"/>
  <c r="AN195" i="5"/>
  <c r="AR195" i="5" s="1"/>
  <c r="AF195" i="5"/>
  <c r="AJ195" i="5"/>
  <c r="AG196" i="5"/>
  <c r="AK196" i="5"/>
  <c r="AE197" i="5"/>
  <c r="AI197" i="5"/>
  <c r="AD195" i="5"/>
  <c r="AH195" i="5"/>
  <c r="Z196" i="5"/>
  <c r="AL196" i="5" s="1"/>
  <c r="AP196" i="5" s="1"/>
  <c r="V196" i="5"/>
  <c r="R197" i="5"/>
  <c r="U197" i="5"/>
  <c r="AC197" i="5" s="1"/>
  <c r="AO197" i="5" s="1"/>
  <c r="AS197" i="5" s="1"/>
  <c r="Y196" i="5"/>
  <c r="S198" i="5"/>
  <c r="AA198" i="5" s="1"/>
  <c r="AM198" i="5" s="1"/>
  <c r="AQ198" i="5" s="1"/>
  <c r="W197" i="5"/>
  <c r="BJ197" i="5" l="1"/>
  <c r="BR197" i="5"/>
  <c r="BV197" i="5" s="1"/>
  <c r="BN197" i="5"/>
  <c r="BI197" i="5"/>
  <c r="BM197" i="5"/>
  <c r="BQ197" i="5"/>
  <c r="BU197" i="5" s="1"/>
  <c r="BK196" i="5"/>
  <c r="BS196" i="5"/>
  <c r="BW196" i="5" s="1"/>
  <c r="BO196" i="5"/>
  <c r="BH198" i="5"/>
  <c r="BL198" i="5"/>
  <c r="BB199" i="5"/>
  <c r="BF198" i="5"/>
  <c r="AZ200" i="5"/>
  <c r="BD199" i="5"/>
  <c r="BP199" i="5" s="1"/>
  <c r="BT199" i="5" s="1"/>
  <c r="BA199" i="5"/>
  <c r="BE198" i="5"/>
  <c r="BC198" i="5"/>
  <c r="BG197" i="5"/>
  <c r="AB197" i="5"/>
  <c r="T198" i="5"/>
  <c r="X197" i="5"/>
  <c r="AN196" i="5"/>
  <c r="AR196" i="5" s="1"/>
  <c r="AF196" i="5"/>
  <c r="AJ196" i="5"/>
  <c r="AG197" i="5"/>
  <c r="AK197" i="5"/>
  <c r="AE198" i="5"/>
  <c r="AI198" i="5"/>
  <c r="AD196" i="5"/>
  <c r="AH196" i="5"/>
  <c r="Z197" i="5"/>
  <c r="AL197" i="5" s="1"/>
  <c r="AP197" i="5" s="1"/>
  <c r="R198" i="5"/>
  <c r="V197" i="5"/>
  <c r="U198" i="5"/>
  <c r="AC198" i="5" s="1"/>
  <c r="AO198" i="5" s="1"/>
  <c r="AS198" i="5" s="1"/>
  <c r="Y197" i="5"/>
  <c r="S199" i="5"/>
  <c r="AA199" i="5" s="1"/>
  <c r="AM199" i="5" s="1"/>
  <c r="AQ199" i="5" s="1"/>
  <c r="W198" i="5"/>
  <c r="BJ198" i="5" l="1"/>
  <c r="BR198" i="5"/>
  <c r="BV198" i="5" s="1"/>
  <c r="BN198" i="5"/>
  <c r="BK197" i="5"/>
  <c r="BS197" i="5"/>
  <c r="BW197" i="5" s="1"/>
  <c r="BO197" i="5"/>
  <c r="BI198" i="5"/>
  <c r="BM198" i="5"/>
  <c r="BQ198" i="5"/>
  <c r="BU198" i="5" s="1"/>
  <c r="AZ201" i="5"/>
  <c r="BD200" i="5"/>
  <c r="BP200" i="5" s="1"/>
  <c r="BT200" i="5" s="1"/>
  <c r="BA200" i="5"/>
  <c r="BE199" i="5"/>
  <c r="BL199" i="5"/>
  <c r="BH199" i="5"/>
  <c r="BB200" i="5"/>
  <c r="BF199" i="5"/>
  <c r="BC199" i="5"/>
  <c r="BG198" i="5"/>
  <c r="T199" i="5"/>
  <c r="AB198" i="5"/>
  <c r="X198" i="5"/>
  <c r="AN197" i="5"/>
  <c r="AR197" i="5" s="1"/>
  <c r="AJ197" i="5"/>
  <c r="AF197" i="5"/>
  <c r="AG198" i="5"/>
  <c r="AK198" i="5"/>
  <c r="AE199" i="5"/>
  <c r="AI199" i="5"/>
  <c r="AD197" i="5"/>
  <c r="AH197" i="5"/>
  <c r="Z198" i="5"/>
  <c r="AL198" i="5" s="1"/>
  <c r="AP198" i="5" s="1"/>
  <c r="V198" i="5"/>
  <c r="R199" i="5"/>
  <c r="U199" i="5"/>
  <c r="AC199" i="5" s="1"/>
  <c r="AO199" i="5" s="1"/>
  <c r="AS199" i="5" s="1"/>
  <c r="Y198" i="5"/>
  <c r="S200" i="5"/>
  <c r="AA200" i="5" s="1"/>
  <c r="AM200" i="5" s="1"/>
  <c r="AQ200" i="5" s="1"/>
  <c r="W199" i="5"/>
  <c r="BI199" i="5" l="1"/>
  <c r="BQ199" i="5"/>
  <c r="BU199" i="5" s="1"/>
  <c r="BM199" i="5"/>
  <c r="BK198" i="5"/>
  <c r="BO198" i="5"/>
  <c r="BS198" i="5"/>
  <c r="BW198" i="5" s="1"/>
  <c r="BJ199" i="5"/>
  <c r="BR199" i="5"/>
  <c r="BV199" i="5" s="1"/>
  <c r="BN199" i="5"/>
  <c r="BB201" i="5"/>
  <c r="BF200" i="5"/>
  <c r="BA201" i="5"/>
  <c r="BE200" i="5"/>
  <c r="BH200" i="5"/>
  <c r="BL200" i="5"/>
  <c r="BC200" i="5"/>
  <c r="BG199" i="5"/>
  <c r="AZ202" i="5"/>
  <c r="BD201" i="5"/>
  <c r="BP201" i="5" s="1"/>
  <c r="BT201" i="5" s="1"/>
  <c r="AN198" i="5"/>
  <c r="AR198" i="5" s="1"/>
  <c r="AF198" i="5"/>
  <c r="AJ198" i="5"/>
  <c r="AB199" i="5"/>
  <c r="T200" i="5"/>
  <c r="X199" i="5"/>
  <c r="AG199" i="5"/>
  <c r="AK199" i="5"/>
  <c r="AE200" i="5"/>
  <c r="AI200" i="5"/>
  <c r="AD198" i="5"/>
  <c r="AH198" i="5"/>
  <c r="Z199" i="5"/>
  <c r="AL199" i="5" s="1"/>
  <c r="AP199" i="5" s="1"/>
  <c r="R200" i="5"/>
  <c r="V199" i="5"/>
  <c r="U200" i="5"/>
  <c r="AC200" i="5" s="1"/>
  <c r="AO200" i="5" s="1"/>
  <c r="AS200" i="5" s="1"/>
  <c r="Y199" i="5"/>
  <c r="S201" i="5"/>
  <c r="AA201" i="5" s="1"/>
  <c r="AM201" i="5" s="1"/>
  <c r="AQ201" i="5" s="1"/>
  <c r="W200" i="5"/>
  <c r="BI200" i="5" l="1"/>
  <c r="BQ200" i="5"/>
  <c r="BU200" i="5" s="1"/>
  <c r="BM200" i="5"/>
  <c r="BJ200" i="5"/>
  <c r="BR200" i="5"/>
  <c r="BV200" i="5" s="1"/>
  <c r="BN200" i="5"/>
  <c r="BK199" i="5"/>
  <c r="BS199" i="5"/>
  <c r="BW199" i="5" s="1"/>
  <c r="BO199" i="5"/>
  <c r="BC201" i="5"/>
  <c r="BG200" i="5"/>
  <c r="BA202" i="5"/>
  <c r="BE201" i="5"/>
  <c r="BH201" i="5"/>
  <c r="BL201" i="5"/>
  <c r="AZ203" i="5"/>
  <c r="BD202" i="5"/>
  <c r="BP202" i="5" s="1"/>
  <c r="BT202" i="5" s="1"/>
  <c r="BB202" i="5"/>
  <c r="BF201" i="5"/>
  <c r="AB200" i="5"/>
  <c r="T201" i="5"/>
  <c r="X200" i="5"/>
  <c r="AN199" i="5"/>
  <c r="AR199" i="5" s="1"/>
  <c r="AF199" i="5"/>
  <c r="AJ199" i="5"/>
  <c r="AG200" i="5"/>
  <c r="AK200" i="5"/>
  <c r="AE201" i="5"/>
  <c r="AI201" i="5"/>
  <c r="AD199" i="5"/>
  <c r="AH199" i="5"/>
  <c r="Z200" i="5"/>
  <c r="AL200" i="5" s="1"/>
  <c r="AP200" i="5" s="1"/>
  <c r="R201" i="5"/>
  <c r="V200" i="5"/>
  <c r="U201" i="5"/>
  <c r="AC201" i="5" s="1"/>
  <c r="AO201" i="5" s="1"/>
  <c r="AS201" i="5" s="1"/>
  <c r="Y200" i="5"/>
  <c r="S202" i="5"/>
  <c r="AA202" i="5" s="1"/>
  <c r="AM202" i="5" s="1"/>
  <c r="AQ202" i="5" s="1"/>
  <c r="W201" i="5"/>
  <c r="BI201" i="5" l="1"/>
  <c r="BQ201" i="5"/>
  <c r="BU201" i="5" s="1"/>
  <c r="BM201" i="5"/>
  <c r="BJ201" i="5"/>
  <c r="BR201" i="5"/>
  <c r="BV201" i="5" s="1"/>
  <c r="BN201" i="5"/>
  <c r="BK200" i="5"/>
  <c r="BS200" i="5"/>
  <c r="BW200" i="5" s="1"/>
  <c r="BO200" i="5"/>
  <c r="BL202" i="5"/>
  <c r="BH202" i="5"/>
  <c r="AZ204" i="5"/>
  <c r="BD203" i="5"/>
  <c r="BP203" i="5" s="1"/>
  <c r="BT203" i="5" s="1"/>
  <c r="BA203" i="5"/>
  <c r="BE202" i="5"/>
  <c r="BB203" i="5"/>
  <c r="BF202" i="5"/>
  <c r="BC202" i="5"/>
  <c r="BG201" i="5"/>
  <c r="AB201" i="5"/>
  <c r="T202" i="5"/>
  <c r="X201" i="5"/>
  <c r="AN200" i="5"/>
  <c r="AR200" i="5" s="1"/>
  <c r="AF200" i="5"/>
  <c r="AJ200" i="5"/>
  <c r="AG201" i="5"/>
  <c r="AK201" i="5"/>
  <c r="AE202" i="5"/>
  <c r="AI202" i="5"/>
  <c r="AD200" i="5"/>
  <c r="AH200" i="5"/>
  <c r="Z201" i="5"/>
  <c r="AL201" i="5" s="1"/>
  <c r="AP201" i="5" s="1"/>
  <c r="R202" i="5"/>
  <c r="V201" i="5"/>
  <c r="U202" i="5"/>
  <c r="AC202" i="5" s="1"/>
  <c r="AO202" i="5" s="1"/>
  <c r="AS202" i="5" s="1"/>
  <c r="Y201" i="5"/>
  <c r="S203" i="5"/>
  <c r="AA203" i="5" s="1"/>
  <c r="AM203" i="5" s="1"/>
  <c r="AQ203" i="5" s="1"/>
  <c r="W202" i="5"/>
  <c r="BI202" i="5" l="1"/>
  <c r="BQ202" i="5"/>
  <c r="BU202" i="5" s="1"/>
  <c r="BM202" i="5"/>
  <c r="BK201" i="5"/>
  <c r="BS201" i="5"/>
  <c r="BW201" i="5" s="1"/>
  <c r="BO201" i="5"/>
  <c r="BJ202" i="5"/>
  <c r="BN202" i="5"/>
  <c r="BR202" i="5"/>
  <c r="BV202" i="5" s="1"/>
  <c r="BB204" i="5"/>
  <c r="BF203" i="5"/>
  <c r="BA204" i="5"/>
  <c r="BE203" i="5"/>
  <c r="BL203" i="5"/>
  <c r="BH203" i="5"/>
  <c r="AZ205" i="5"/>
  <c r="BD204" i="5"/>
  <c r="BP204" i="5" s="1"/>
  <c r="BT204" i="5" s="1"/>
  <c r="BC203" i="5"/>
  <c r="BG202" i="5"/>
  <c r="T203" i="5"/>
  <c r="AB202" i="5"/>
  <c r="X202" i="5"/>
  <c r="AN201" i="5"/>
  <c r="AR201" i="5" s="1"/>
  <c r="AF201" i="5"/>
  <c r="AJ201" i="5"/>
  <c r="AG202" i="5"/>
  <c r="AK202" i="5"/>
  <c r="AE203" i="5"/>
  <c r="AI203" i="5"/>
  <c r="AD201" i="5"/>
  <c r="AH201" i="5"/>
  <c r="Z202" i="5"/>
  <c r="AL202" i="5" s="1"/>
  <c r="AP202" i="5" s="1"/>
  <c r="R203" i="5"/>
  <c r="V202" i="5"/>
  <c r="U203" i="5"/>
  <c r="AC203" i="5" s="1"/>
  <c r="AO203" i="5" s="1"/>
  <c r="AS203" i="5" s="1"/>
  <c r="Y202" i="5"/>
  <c r="S204" i="5"/>
  <c r="AA204" i="5" s="1"/>
  <c r="AM204" i="5" s="1"/>
  <c r="AQ204" i="5" s="1"/>
  <c r="W203" i="5"/>
  <c r="BI203" i="5" l="1"/>
  <c r="BQ203" i="5"/>
  <c r="BU203" i="5" s="1"/>
  <c r="BM203" i="5"/>
  <c r="BK202" i="5"/>
  <c r="BS202" i="5"/>
  <c r="BW202" i="5" s="1"/>
  <c r="BO202" i="5"/>
  <c r="BJ203" i="5"/>
  <c r="BR203" i="5"/>
  <c r="BV203" i="5" s="1"/>
  <c r="BN203" i="5"/>
  <c r="BL204" i="5"/>
  <c r="BH204" i="5"/>
  <c r="AZ206" i="5"/>
  <c r="BD205" i="5"/>
  <c r="BP205" i="5" s="1"/>
  <c r="BT205" i="5" s="1"/>
  <c r="BA205" i="5"/>
  <c r="BE204" i="5"/>
  <c r="BC204" i="5"/>
  <c r="BG203" i="5"/>
  <c r="BB205" i="5"/>
  <c r="BF204" i="5"/>
  <c r="AN202" i="5"/>
  <c r="AR202" i="5" s="1"/>
  <c r="AF202" i="5"/>
  <c r="AJ202" i="5"/>
  <c r="AB203" i="5"/>
  <c r="T204" i="5"/>
  <c r="X203" i="5"/>
  <c r="AG203" i="5"/>
  <c r="AK203" i="5"/>
  <c r="AE204" i="5"/>
  <c r="AI204" i="5"/>
  <c r="AD202" i="5"/>
  <c r="AH202" i="5"/>
  <c r="Z203" i="5"/>
  <c r="AL203" i="5" s="1"/>
  <c r="AP203" i="5" s="1"/>
  <c r="R204" i="5"/>
  <c r="V203" i="5"/>
  <c r="U204" i="5"/>
  <c r="AC204" i="5" s="1"/>
  <c r="AO204" i="5" s="1"/>
  <c r="AS204" i="5" s="1"/>
  <c r="Y203" i="5"/>
  <c r="S205" i="5"/>
  <c r="AA205" i="5" s="1"/>
  <c r="AM205" i="5" s="1"/>
  <c r="AQ205" i="5" s="1"/>
  <c r="W204" i="5"/>
  <c r="BI204" i="5" l="1"/>
  <c r="BQ204" i="5"/>
  <c r="BU204" i="5" s="1"/>
  <c r="BM204" i="5"/>
  <c r="BJ204" i="5"/>
  <c r="BR204" i="5"/>
  <c r="BV204" i="5" s="1"/>
  <c r="BN204" i="5"/>
  <c r="BK203" i="5"/>
  <c r="BS203" i="5"/>
  <c r="BW203" i="5" s="1"/>
  <c r="BO203" i="5"/>
  <c r="BC205" i="5"/>
  <c r="BG204" i="5"/>
  <c r="BA206" i="5"/>
  <c r="BE205" i="5"/>
  <c r="BL205" i="5"/>
  <c r="BH205" i="5"/>
  <c r="AZ207" i="5"/>
  <c r="BD206" i="5"/>
  <c r="BP206" i="5" s="1"/>
  <c r="BT206" i="5" s="1"/>
  <c r="BB206" i="5"/>
  <c r="BF205" i="5"/>
  <c r="AB204" i="5"/>
  <c r="X204" i="5"/>
  <c r="T205" i="5"/>
  <c r="AN203" i="5"/>
  <c r="AR203" i="5" s="1"/>
  <c r="AF203" i="5"/>
  <c r="AJ203" i="5"/>
  <c r="AG204" i="5"/>
  <c r="AK204" i="5"/>
  <c r="AE205" i="5"/>
  <c r="AI205" i="5"/>
  <c r="AD203" i="5"/>
  <c r="AH203" i="5"/>
  <c r="Z204" i="5"/>
  <c r="AL204" i="5" s="1"/>
  <c r="AP204" i="5" s="1"/>
  <c r="R205" i="5"/>
  <c r="V204" i="5"/>
  <c r="U205" i="5"/>
  <c r="AC205" i="5" s="1"/>
  <c r="AO205" i="5" s="1"/>
  <c r="AS205" i="5" s="1"/>
  <c r="Y204" i="5"/>
  <c r="S206" i="5"/>
  <c r="AA206" i="5" s="1"/>
  <c r="AM206" i="5" s="1"/>
  <c r="AQ206" i="5" s="1"/>
  <c r="W205" i="5"/>
  <c r="BI205" i="5" l="1"/>
  <c r="BM205" i="5"/>
  <c r="BQ205" i="5"/>
  <c r="BU205" i="5" s="1"/>
  <c r="BJ205" i="5"/>
  <c r="BR205" i="5"/>
  <c r="BV205" i="5" s="1"/>
  <c r="BN205" i="5"/>
  <c r="BK204" i="5"/>
  <c r="BS204" i="5"/>
  <c r="BW204" i="5" s="1"/>
  <c r="BO204" i="5"/>
  <c r="BH206" i="5"/>
  <c r="BL206" i="5"/>
  <c r="AZ208" i="5"/>
  <c r="BD207" i="5"/>
  <c r="BP207" i="5" s="1"/>
  <c r="BT207" i="5" s="1"/>
  <c r="BA207" i="5"/>
  <c r="BE206" i="5"/>
  <c r="BB207" i="5"/>
  <c r="BF206" i="5"/>
  <c r="BC206" i="5"/>
  <c r="BG205" i="5"/>
  <c r="AB205" i="5"/>
  <c r="T206" i="5"/>
  <c r="X205" i="5"/>
  <c r="AN204" i="5"/>
  <c r="AR204" i="5" s="1"/>
  <c r="AF204" i="5"/>
  <c r="AJ204" i="5"/>
  <c r="AG205" i="5"/>
  <c r="AK205" i="5"/>
  <c r="AE206" i="5"/>
  <c r="AI206" i="5"/>
  <c r="AD204" i="5"/>
  <c r="AH204" i="5"/>
  <c r="Z205" i="5"/>
  <c r="AL205" i="5" s="1"/>
  <c r="AP205" i="5" s="1"/>
  <c r="R206" i="5"/>
  <c r="V205" i="5"/>
  <c r="U206" i="5"/>
  <c r="AC206" i="5" s="1"/>
  <c r="AO206" i="5" s="1"/>
  <c r="AS206" i="5" s="1"/>
  <c r="Y205" i="5"/>
  <c r="S207" i="5"/>
  <c r="AA207" i="5" s="1"/>
  <c r="AM207" i="5" s="1"/>
  <c r="AQ207" i="5" s="1"/>
  <c r="W206" i="5"/>
  <c r="BK205" i="5" l="1"/>
  <c r="BS205" i="5"/>
  <c r="BW205" i="5" s="1"/>
  <c r="BO205" i="5"/>
  <c r="BI206" i="5"/>
  <c r="BM206" i="5"/>
  <c r="BQ206" i="5"/>
  <c r="BU206" i="5" s="1"/>
  <c r="BJ206" i="5"/>
  <c r="BR206" i="5"/>
  <c r="BV206" i="5" s="1"/>
  <c r="BN206" i="5"/>
  <c r="BB208" i="5"/>
  <c r="BF207" i="5"/>
  <c r="BA208" i="5"/>
  <c r="BE207" i="5"/>
  <c r="BL207" i="5"/>
  <c r="BH207" i="5"/>
  <c r="AZ209" i="5"/>
  <c r="BD208" i="5"/>
  <c r="BP208" i="5" s="1"/>
  <c r="BT208" i="5" s="1"/>
  <c r="BC207" i="5"/>
  <c r="BG206" i="5"/>
  <c r="AB206" i="5"/>
  <c r="T207" i="5"/>
  <c r="X206" i="5"/>
  <c r="AN205" i="5"/>
  <c r="AR205" i="5" s="1"/>
  <c r="AF205" i="5"/>
  <c r="AJ205" i="5"/>
  <c r="AG206" i="5"/>
  <c r="AK206" i="5"/>
  <c r="AE207" i="5"/>
  <c r="AI207" i="5"/>
  <c r="AD205" i="5"/>
  <c r="AH205" i="5"/>
  <c r="Z206" i="5"/>
  <c r="AL206" i="5" s="1"/>
  <c r="AP206" i="5" s="1"/>
  <c r="R207" i="5"/>
  <c r="V206" i="5"/>
  <c r="U207" i="5"/>
  <c r="AC207" i="5" s="1"/>
  <c r="AO207" i="5" s="1"/>
  <c r="AS207" i="5" s="1"/>
  <c r="Y206" i="5"/>
  <c r="S208" i="5"/>
  <c r="AA208" i="5" s="1"/>
  <c r="AM208" i="5" s="1"/>
  <c r="AQ208" i="5" s="1"/>
  <c r="W207" i="5"/>
  <c r="BI207" i="5" l="1"/>
  <c r="BQ207" i="5"/>
  <c r="BU207" i="5" s="1"/>
  <c r="BM207" i="5"/>
  <c r="BK206" i="5"/>
  <c r="BS206" i="5"/>
  <c r="BW206" i="5" s="1"/>
  <c r="BO206" i="5"/>
  <c r="BJ207" i="5"/>
  <c r="BR207" i="5"/>
  <c r="BV207" i="5" s="1"/>
  <c r="BN207" i="5"/>
  <c r="AZ210" i="5"/>
  <c r="BD209" i="5"/>
  <c r="BP209" i="5" s="1"/>
  <c r="BT209" i="5" s="1"/>
  <c r="BA209" i="5"/>
  <c r="BE208" i="5"/>
  <c r="BC208" i="5"/>
  <c r="BG207" i="5"/>
  <c r="BB209" i="5"/>
  <c r="BF208" i="5"/>
  <c r="BL208" i="5"/>
  <c r="BH208" i="5"/>
  <c r="AB207" i="5"/>
  <c r="X207" i="5"/>
  <c r="T208" i="5"/>
  <c r="AN206" i="5"/>
  <c r="AR206" i="5" s="1"/>
  <c r="AF206" i="5"/>
  <c r="AJ206" i="5"/>
  <c r="AG207" i="5"/>
  <c r="AK207" i="5"/>
  <c r="AE208" i="5"/>
  <c r="AI208" i="5"/>
  <c r="AD206" i="5"/>
  <c r="AH206" i="5"/>
  <c r="Z207" i="5"/>
  <c r="AL207" i="5" s="1"/>
  <c r="AP207" i="5" s="1"/>
  <c r="R208" i="5"/>
  <c r="V207" i="5"/>
  <c r="U208" i="5"/>
  <c r="AC208" i="5" s="1"/>
  <c r="AO208" i="5" s="1"/>
  <c r="AS208" i="5" s="1"/>
  <c r="Y207" i="5"/>
  <c r="S209" i="5"/>
  <c r="AA209" i="5" s="1"/>
  <c r="AM209" i="5" s="1"/>
  <c r="AQ209" i="5" s="1"/>
  <c r="W208" i="5"/>
  <c r="BK207" i="5" l="1"/>
  <c r="BS207" i="5"/>
  <c r="BW207" i="5" s="1"/>
  <c r="BO207" i="5"/>
  <c r="BI208" i="5"/>
  <c r="BQ208" i="5"/>
  <c r="BU208" i="5" s="1"/>
  <c r="BM208" i="5"/>
  <c r="BJ208" i="5"/>
  <c r="BR208" i="5"/>
  <c r="BV208" i="5" s="1"/>
  <c r="BN208" i="5"/>
  <c r="BA210" i="5"/>
  <c r="BE209" i="5"/>
  <c r="BC209" i="5"/>
  <c r="BG208" i="5"/>
  <c r="BH209" i="5"/>
  <c r="BL209" i="5"/>
  <c r="BB210" i="5"/>
  <c r="BF209" i="5"/>
  <c r="AZ211" i="5"/>
  <c r="BD210" i="5"/>
  <c r="BP210" i="5" s="1"/>
  <c r="BT210" i="5" s="1"/>
  <c r="AB208" i="5"/>
  <c r="T209" i="5"/>
  <c r="X208" i="5"/>
  <c r="AN207" i="5"/>
  <c r="AR207" i="5" s="1"/>
  <c r="AF207" i="5"/>
  <c r="AJ207" i="5"/>
  <c r="AG208" i="5"/>
  <c r="AK208" i="5"/>
  <c r="AE209" i="5"/>
  <c r="AI209" i="5"/>
  <c r="AD207" i="5"/>
  <c r="AH207" i="5"/>
  <c r="Z208" i="5"/>
  <c r="AL208" i="5" s="1"/>
  <c r="AP208" i="5" s="1"/>
  <c r="R209" i="5"/>
  <c r="V208" i="5"/>
  <c r="U209" i="5"/>
  <c r="AC209" i="5" s="1"/>
  <c r="AO209" i="5" s="1"/>
  <c r="AS209" i="5" s="1"/>
  <c r="Y208" i="5"/>
  <c r="S210" i="5"/>
  <c r="AA210" i="5" s="1"/>
  <c r="AM210" i="5" s="1"/>
  <c r="AQ210" i="5" s="1"/>
  <c r="W209" i="5"/>
  <c r="BK208" i="5" l="1"/>
  <c r="BS208" i="5"/>
  <c r="BW208" i="5" s="1"/>
  <c r="BO208" i="5"/>
  <c r="BI209" i="5"/>
  <c r="BQ209" i="5"/>
  <c r="BU209" i="5" s="1"/>
  <c r="BM209" i="5"/>
  <c r="BJ209" i="5"/>
  <c r="BR209" i="5"/>
  <c r="BV209" i="5" s="1"/>
  <c r="BN209" i="5"/>
  <c r="BB211" i="5"/>
  <c r="BF210" i="5"/>
  <c r="BC210" i="5"/>
  <c r="BG209" i="5"/>
  <c r="BL210" i="5"/>
  <c r="BH210" i="5"/>
  <c r="AZ212" i="5"/>
  <c r="BD211" i="5"/>
  <c r="BP211" i="5" s="1"/>
  <c r="BT211" i="5" s="1"/>
  <c r="BA211" i="5"/>
  <c r="BE210" i="5"/>
  <c r="AB209" i="5"/>
  <c r="T210" i="5"/>
  <c r="X209" i="5"/>
  <c r="AN208" i="5"/>
  <c r="AR208" i="5" s="1"/>
  <c r="AF208" i="5"/>
  <c r="AJ208" i="5"/>
  <c r="AG209" i="5"/>
  <c r="AK209" i="5"/>
  <c r="AE210" i="5"/>
  <c r="AI210" i="5"/>
  <c r="AD208" i="5"/>
  <c r="AH208" i="5"/>
  <c r="Z209" i="5"/>
  <c r="AL209" i="5" s="1"/>
  <c r="AP209" i="5" s="1"/>
  <c r="R210" i="5"/>
  <c r="V209" i="5"/>
  <c r="U210" i="5"/>
  <c r="AC210" i="5" s="1"/>
  <c r="AO210" i="5" s="1"/>
  <c r="AS210" i="5" s="1"/>
  <c r="Y209" i="5"/>
  <c r="S211" i="5"/>
  <c r="AA211" i="5" s="1"/>
  <c r="AM211" i="5" s="1"/>
  <c r="AQ211" i="5" s="1"/>
  <c r="W210" i="5"/>
  <c r="BK209" i="5" l="1"/>
  <c r="BS209" i="5"/>
  <c r="BW209" i="5" s="1"/>
  <c r="BO209" i="5"/>
  <c r="BI210" i="5"/>
  <c r="BQ210" i="5"/>
  <c r="BU210" i="5" s="1"/>
  <c r="BM210" i="5"/>
  <c r="BJ210" i="5"/>
  <c r="BN210" i="5"/>
  <c r="BR210" i="5"/>
  <c r="BV210" i="5" s="1"/>
  <c r="AZ213" i="5"/>
  <c r="BD212" i="5"/>
  <c r="BP212" i="5" s="1"/>
  <c r="BT212" i="5" s="1"/>
  <c r="BC211" i="5"/>
  <c r="BG210" i="5"/>
  <c r="BA212" i="5"/>
  <c r="BE211" i="5"/>
  <c r="BB212" i="5"/>
  <c r="BF211" i="5"/>
  <c r="BL211" i="5"/>
  <c r="BH211" i="5"/>
  <c r="T211" i="5"/>
  <c r="X210" i="5"/>
  <c r="AB210" i="5"/>
  <c r="AN209" i="5"/>
  <c r="AR209" i="5" s="1"/>
  <c r="AF209" i="5"/>
  <c r="AJ209" i="5"/>
  <c r="AG210" i="5"/>
  <c r="AK210" i="5"/>
  <c r="AE211" i="5"/>
  <c r="AI211" i="5"/>
  <c r="AD209" i="5"/>
  <c r="AH209" i="5"/>
  <c r="Z210" i="5"/>
  <c r="AL210" i="5" s="1"/>
  <c r="AP210" i="5" s="1"/>
  <c r="R211" i="5"/>
  <c r="V210" i="5"/>
  <c r="U211" i="5"/>
  <c r="AC211" i="5" s="1"/>
  <c r="AO211" i="5" s="1"/>
  <c r="AS211" i="5" s="1"/>
  <c r="Y210" i="5"/>
  <c r="S212" i="5"/>
  <c r="AA212" i="5" s="1"/>
  <c r="AM212" i="5" s="1"/>
  <c r="AQ212" i="5" s="1"/>
  <c r="W211" i="5"/>
  <c r="BI211" i="5" l="1"/>
  <c r="BQ211" i="5"/>
  <c r="BU211" i="5" s="1"/>
  <c r="BM211" i="5"/>
  <c r="BK210" i="5"/>
  <c r="BS210" i="5"/>
  <c r="BW210" i="5" s="1"/>
  <c r="BO210" i="5"/>
  <c r="BJ211" i="5"/>
  <c r="BR211" i="5"/>
  <c r="BV211" i="5" s="1"/>
  <c r="BN211" i="5"/>
  <c r="BL212" i="5"/>
  <c r="BH212" i="5"/>
  <c r="BB213" i="5"/>
  <c r="BF212" i="5"/>
  <c r="BA213" i="5"/>
  <c r="BE212" i="5"/>
  <c r="BC212" i="5"/>
  <c r="BG211" i="5"/>
  <c r="AZ214" i="5"/>
  <c r="BD213" i="5"/>
  <c r="BP213" i="5" s="1"/>
  <c r="BT213" i="5" s="1"/>
  <c r="AN210" i="5"/>
  <c r="AR210" i="5" s="1"/>
  <c r="AF210" i="5"/>
  <c r="AJ210" i="5"/>
  <c r="T212" i="5"/>
  <c r="X211" i="5"/>
  <c r="AB211" i="5"/>
  <c r="AG211" i="5"/>
  <c r="AK211" i="5"/>
  <c r="AE212" i="5"/>
  <c r="AI212" i="5"/>
  <c r="AD210" i="5"/>
  <c r="AH210" i="5"/>
  <c r="Z211" i="5"/>
  <c r="AL211" i="5" s="1"/>
  <c r="AP211" i="5" s="1"/>
  <c r="R212" i="5"/>
  <c r="V211" i="5"/>
  <c r="U212" i="5"/>
  <c r="AC212" i="5" s="1"/>
  <c r="AO212" i="5" s="1"/>
  <c r="AS212" i="5" s="1"/>
  <c r="Y211" i="5"/>
  <c r="S213" i="5"/>
  <c r="AA213" i="5" s="1"/>
  <c r="AM213" i="5" s="1"/>
  <c r="AQ213" i="5" s="1"/>
  <c r="W212" i="5"/>
  <c r="BI212" i="5" l="1"/>
  <c r="BQ212" i="5"/>
  <c r="BU212" i="5" s="1"/>
  <c r="BM212" i="5"/>
  <c r="BJ212" i="5"/>
  <c r="BR212" i="5"/>
  <c r="BV212" i="5" s="1"/>
  <c r="BN212" i="5"/>
  <c r="BK211" i="5"/>
  <c r="BS211" i="5"/>
  <c r="BW211" i="5" s="1"/>
  <c r="BO211" i="5"/>
  <c r="BC213" i="5"/>
  <c r="BG212" i="5"/>
  <c r="BA214" i="5"/>
  <c r="BE213" i="5"/>
  <c r="BB214" i="5"/>
  <c r="BF213" i="5"/>
  <c r="BL213" i="5"/>
  <c r="BH213" i="5"/>
  <c r="AZ215" i="5"/>
  <c r="BD214" i="5"/>
  <c r="BP214" i="5" s="1"/>
  <c r="BT214" i="5" s="1"/>
  <c r="AB212" i="5"/>
  <c r="T213" i="5"/>
  <c r="X212" i="5"/>
  <c r="AN211" i="5"/>
  <c r="AR211" i="5" s="1"/>
  <c r="AF211" i="5"/>
  <c r="AJ211" i="5"/>
  <c r="AG212" i="5"/>
  <c r="AK212" i="5"/>
  <c r="AE213" i="5"/>
  <c r="AI213" i="5"/>
  <c r="AD211" i="5"/>
  <c r="AH211" i="5"/>
  <c r="Z212" i="5"/>
  <c r="AL212" i="5" s="1"/>
  <c r="AP212" i="5" s="1"/>
  <c r="R213" i="5"/>
  <c r="V212" i="5"/>
  <c r="U213" i="5"/>
  <c r="AC213" i="5" s="1"/>
  <c r="AO213" i="5" s="1"/>
  <c r="AS213" i="5" s="1"/>
  <c r="Y212" i="5"/>
  <c r="S214" i="5"/>
  <c r="AA214" i="5" s="1"/>
  <c r="AM214" i="5" s="1"/>
  <c r="AQ214" i="5" s="1"/>
  <c r="W213" i="5"/>
  <c r="BJ213" i="5" l="1"/>
  <c r="BR213" i="5"/>
  <c r="BV213" i="5" s="1"/>
  <c r="BN213" i="5"/>
  <c r="BI213" i="5"/>
  <c r="BM213" i="5"/>
  <c r="BQ213" i="5"/>
  <c r="BU213" i="5" s="1"/>
  <c r="BK212" i="5"/>
  <c r="BS212" i="5"/>
  <c r="BW212" i="5" s="1"/>
  <c r="BO212" i="5"/>
  <c r="BB215" i="5"/>
  <c r="BF214" i="5"/>
  <c r="BA215" i="5"/>
  <c r="BE214" i="5"/>
  <c r="BL214" i="5"/>
  <c r="BH214" i="5"/>
  <c r="AZ216" i="5"/>
  <c r="BD215" i="5"/>
  <c r="BP215" i="5" s="1"/>
  <c r="BT215" i="5" s="1"/>
  <c r="BC214" i="5"/>
  <c r="BG213" i="5"/>
  <c r="AB213" i="5"/>
  <c r="X213" i="5"/>
  <c r="T214" i="5"/>
  <c r="AN212" i="5"/>
  <c r="AR212" i="5" s="1"/>
  <c r="AF212" i="5"/>
  <c r="AJ212" i="5"/>
  <c r="AG213" i="5"/>
  <c r="AK213" i="5"/>
  <c r="AE214" i="5"/>
  <c r="AI214" i="5"/>
  <c r="AD212" i="5"/>
  <c r="AH212" i="5"/>
  <c r="Z213" i="5"/>
  <c r="AL213" i="5" s="1"/>
  <c r="AP213" i="5" s="1"/>
  <c r="R214" i="5"/>
  <c r="V213" i="5"/>
  <c r="U214" i="5"/>
  <c r="AC214" i="5" s="1"/>
  <c r="AO214" i="5" s="1"/>
  <c r="AS214" i="5" s="1"/>
  <c r="Y213" i="5"/>
  <c r="S215" i="5"/>
  <c r="AA215" i="5" s="1"/>
  <c r="AM215" i="5" s="1"/>
  <c r="AQ215" i="5" s="1"/>
  <c r="W214" i="5"/>
  <c r="BI214" i="5" l="1"/>
  <c r="BM214" i="5"/>
  <c r="BQ214" i="5"/>
  <c r="BU214" i="5" s="1"/>
  <c r="BK213" i="5"/>
  <c r="BO213" i="5"/>
  <c r="BS213" i="5"/>
  <c r="BW213" i="5" s="1"/>
  <c r="BJ214" i="5"/>
  <c r="BR214" i="5"/>
  <c r="BV214" i="5" s="1"/>
  <c r="BN214" i="5"/>
  <c r="AZ217" i="5"/>
  <c r="BD216" i="5"/>
  <c r="BP216" i="5" s="1"/>
  <c r="BT216" i="5" s="1"/>
  <c r="BL215" i="5"/>
  <c r="BH215" i="5"/>
  <c r="BA216" i="5"/>
  <c r="BE215" i="5"/>
  <c r="BC215" i="5"/>
  <c r="BG214" i="5"/>
  <c r="BB216" i="5"/>
  <c r="BF215" i="5"/>
  <c r="T215" i="5"/>
  <c r="X214" i="5"/>
  <c r="AB214" i="5"/>
  <c r="AN213" i="5"/>
  <c r="AR213" i="5" s="1"/>
  <c r="AF213" i="5"/>
  <c r="AJ213" i="5"/>
  <c r="AG214" i="5"/>
  <c r="AK214" i="5"/>
  <c r="AE215" i="5"/>
  <c r="AI215" i="5"/>
  <c r="AD213" i="5"/>
  <c r="AH213" i="5"/>
  <c r="Z214" i="5"/>
  <c r="AL214" i="5" s="1"/>
  <c r="AP214" i="5" s="1"/>
  <c r="R215" i="5"/>
  <c r="V214" i="5"/>
  <c r="U215" i="5"/>
  <c r="AC215" i="5" s="1"/>
  <c r="AO215" i="5" s="1"/>
  <c r="AS215" i="5" s="1"/>
  <c r="Y214" i="5"/>
  <c r="S216" i="5"/>
  <c r="AA216" i="5" s="1"/>
  <c r="AM216" i="5" s="1"/>
  <c r="AQ216" i="5" s="1"/>
  <c r="W215" i="5"/>
  <c r="BI215" i="5" l="1"/>
  <c r="BQ215" i="5"/>
  <c r="BU215" i="5" s="1"/>
  <c r="BM215" i="5"/>
  <c r="BJ215" i="5"/>
  <c r="BR215" i="5"/>
  <c r="BV215" i="5" s="1"/>
  <c r="BN215" i="5"/>
  <c r="BK214" i="5"/>
  <c r="BO214" i="5"/>
  <c r="BS214" i="5"/>
  <c r="BW214" i="5" s="1"/>
  <c r="BC216" i="5"/>
  <c r="BG215" i="5"/>
  <c r="BA217" i="5"/>
  <c r="BE216" i="5"/>
  <c r="BL216" i="5"/>
  <c r="BH216" i="5"/>
  <c r="BB217" i="5"/>
  <c r="BF216" i="5"/>
  <c r="AZ218" i="5"/>
  <c r="BD217" i="5"/>
  <c r="BP217" i="5" s="1"/>
  <c r="BT217" i="5" s="1"/>
  <c r="AN214" i="5"/>
  <c r="AR214" i="5" s="1"/>
  <c r="AF214" i="5"/>
  <c r="AJ214" i="5"/>
  <c r="AB215" i="5"/>
  <c r="T216" i="5"/>
  <c r="X215" i="5"/>
  <c r="AG215" i="5"/>
  <c r="AK215" i="5"/>
  <c r="AE216" i="5"/>
  <c r="AI216" i="5"/>
  <c r="AD214" i="5"/>
  <c r="AH214" i="5"/>
  <c r="Z215" i="5"/>
  <c r="AL215" i="5" s="1"/>
  <c r="AP215" i="5" s="1"/>
  <c r="R216" i="5"/>
  <c r="V215" i="5"/>
  <c r="U216" i="5"/>
  <c r="AC216" i="5" s="1"/>
  <c r="AO216" i="5" s="1"/>
  <c r="AS216" i="5" s="1"/>
  <c r="Y215" i="5"/>
  <c r="S217" i="5"/>
  <c r="AA217" i="5" s="1"/>
  <c r="AM217" i="5" s="1"/>
  <c r="AQ217" i="5" s="1"/>
  <c r="W216" i="5"/>
  <c r="BI216" i="5" l="1"/>
  <c r="BQ216" i="5"/>
  <c r="BU216" i="5" s="1"/>
  <c r="BM216" i="5"/>
  <c r="BK215" i="5"/>
  <c r="BS215" i="5"/>
  <c r="BW215" i="5" s="1"/>
  <c r="BO215" i="5"/>
  <c r="BJ216" i="5"/>
  <c r="BR216" i="5"/>
  <c r="BV216" i="5" s="1"/>
  <c r="BN216" i="5"/>
  <c r="BB218" i="5"/>
  <c r="BF217" i="5"/>
  <c r="BA218" i="5"/>
  <c r="BE217" i="5"/>
  <c r="BH217" i="5"/>
  <c r="BL217" i="5"/>
  <c r="AZ219" i="5"/>
  <c r="BD218" i="5"/>
  <c r="BP218" i="5" s="1"/>
  <c r="BT218" i="5" s="1"/>
  <c r="BC217" i="5"/>
  <c r="BG216" i="5"/>
  <c r="AB216" i="5"/>
  <c r="T217" i="5"/>
  <c r="X216" i="5"/>
  <c r="AN215" i="5"/>
  <c r="AR215" i="5" s="1"/>
  <c r="AF215" i="5"/>
  <c r="AJ215" i="5"/>
  <c r="AG216" i="5"/>
  <c r="AK216" i="5"/>
  <c r="AE217" i="5"/>
  <c r="AI217" i="5"/>
  <c r="AD215" i="5"/>
  <c r="AH215" i="5"/>
  <c r="Z216" i="5"/>
  <c r="AL216" i="5" s="1"/>
  <c r="AP216" i="5" s="1"/>
  <c r="R217" i="5"/>
  <c r="V216" i="5"/>
  <c r="U217" i="5"/>
  <c r="AC217" i="5" s="1"/>
  <c r="AO217" i="5" s="1"/>
  <c r="AS217" i="5" s="1"/>
  <c r="Y216" i="5"/>
  <c r="S218" i="5"/>
  <c r="AA218" i="5" s="1"/>
  <c r="AM218" i="5" s="1"/>
  <c r="AQ218" i="5" s="1"/>
  <c r="W217" i="5"/>
  <c r="BI217" i="5" l="1"/>
  <c r="BQ217" i="5"/>
  <c r="BU217" i="5" s="1"/>
  <c r="BM217" i="5"/>
  <c r="BK216" i="5"/>
  <c r="BS216" i="5"/>
  <c r="BW216" i="5" s="1"/>
  <c r="BO216" i="5"/>
  <c r="BJ217" i="5"/>
  <c r="BR217" i="5"/>
  <c r="BV217" i="5" s="1"/>
  <c r="BN217" i="5"/>
  <c r="AZ220" i="5"/>
  <c r="BD219" i="5"/>
  <c r="BP219" i="5" s="1"/>
  <c r="BT219" i="5" s="1"/>
  <c r="BA219" i="5"/>
  <c r="BE218" i="5"/>
  <c r="BC218" i="5"/>
  <c r="BG217" i="5"/>
  <c r="BB219" i="5"/>
  <c r="BF218" i="5"/>
  <c r="BL218" i="5"/>
  <c r="BH218" i="5"/>
  <c r="AB217" i="5"/>
  <c r="X217" i="5"/>
  <c r="T218" i="5"/>
  <c r="AN216" i="5"/>
  <c r="AR216" i="5" s="1"/>
  <c r="AF216" i="5"/>
  <c r="AJ216" i="5"/>
  <c r="AG217" i="5"/>
  <c r="AK217" i="5"/>
  <c r="AE218" i="5"/>
  <c r="AI218" i="5"/>
  <c r="AD216" i="5"/>
  <c r="AH216" i="5"/>
  <c r="Z217" i="5"/>
  <c r="AL217" i="5" s="1"/>
  <c r="AP217" i="5" s="1"/>
  <c r="R218" i="5"/>
  <c r="V217" i="5"/>
  <c r="U218" i="5"/>
  <c r="AC218" i="5" s="1"/>
  <c r="AO218" i="5" s="1"/>
  <c r="AS218" i="5" s="1"/>
  <c r="Y217" i="5"/>
  <c r="S219" i="5"/>
  <c r="AA219" i="5" s="1"/>
  <c r="AM219" i="5" s="1"/>
  <c r="AQ219" i="5" s="1"/>
  <c r="W218" i="5"/>
  <c r="BI218" i="5" l="1"/>
  <c r="BQ218" i="5"/>
  <c r="BU218" i="5" s="1"/>
  <c r="BM218" i="5"/>
  <c r="BJ218" i="5"/>
  <c r="BN218" i="5"/>
  <c r="BR218" i="5"/>
  <c r="BV218" i="5" s="1"/>
  <c r="BK217" i="5"/>
  <c r="BS217" i="5"/>
  <c r="BW217" i="5" s="1"/>
  <c r="BO217" i="5"/>
  <c r="BB220" i="5"/>
  <c r="BF219" i="5"/>
  <c r="BC219" i="5"/>
  <c r="BG218" i="5"/>
  <c r="BH219" i="5"/>
  <c r="BL219" i="5"/>
  <c r="BA220" i="5"/>
  <c r="BE219" i="5"/>
  <c r="AZ221" i="5"/>
  <c r="BD220" i="5"/>
  <c r="BP220" i="5" s="1"/>
  <c r="BT220" i="5" s="1"/>
  <c r="AB218" i="5"/>
  <c r="T219" i="5"/>
  <c r="X218" i="5"/>
  <c r="AN217" i="5"/>
  <c r="AR217" i="5" s="1"/>
  <c r="AF217" i="5"/>
  <c r="AJ217" i="5"/>
  <c r="AG218" i="5"/>
  <c r="AK218" i="5"/>
  <c r="AE219" i="5"/>
  <c r="AI219" i="5"/>
  <c r="AD217" i="5"/>
  <c r="AH217" i="5"/>
  <c r="Z218" i="5"/>
  <c r="AL218" i="5" s="1"/>
  <c r="AP218" i="5" s="1"/>
  <c r="R219" i="5"/>
  <c r="V218" i="5"/>
  <c r="U219" i="5"/>
  <c r="AC219" i="5" s="1"/>
  <c r="AO219" i="5" s="1"/>
  <c r="AS219" i="5" s="1"/>
  <c r="Y218" i="5"/>
  <c r="S220" i="5"/>
  <c r="AA220" i="5" s="1"/>
  <c r="AM220" i="5" s="1"/>
  <c r="AQ220" i="5" s="1"/>
  <c r="W219" i="5"/>
  <c r="BK218" i="5" l="1"/>
  <c r="BS218" i="5"/>
  <c r="BW218" i="5" s="1"/>
  <c r="BO218" i="5"/>
  <c r="BJ219" i="5"/>
  <c r="BR219" i="5"/>
  <c r="BV219" i="5" s="1"/>
  <c r="BN219" i="5"/>
  <c r="BI219" i="5"/>
  <c r="BQ219" i="5"/>
  <c r="BU219" i="5" s="1"/>
  <c r="BM219" i="5"/>
  <c r="BA221" i="5"/>
  <c r="BE220" i="5"/>
  <c r="BC220" i="5"/>
  <c r="BG219" i="5"/>
  <c r="BH220" i="5"/>
  <c r="BL220" i="5"/>
  <c r="AZ222" i="5"/>
  <c r="BD221" i="5"/>
  <c r="BP221" i="5" s="1"/>
  <c r="BT221" i="5" s="1"/>
  <c r="BB221" i="5"/>
  <c r="BF220" i="5"/>
  <c r="AB219" i="5"/>
  <c r="T220" i="5"/>
  <c r="X219" i="5"/>
  <c r="AN218" i="5"/>
  <c r="AR218" i="5" s="1"/>
  <c r="AF218" i="5"/>
  <c r="AJ218" i="5"/>
  <c r="AG219" i="5"/>
  <c r="AK219" i="5"/>
  <c r="AE220" i="5"/>
  <c r="AI220" i="5"/>
  <c r="AD218" i="5"/>
  <c r="AH218" i="5"/>
  <c r="Z219" i="5"/>
  <c r="AL219" i="5" s="1"/>
  <c r="AP219" i="5" s="1"/>
  <c r="R220" i="5"/>
  <c r="V219" i="5"/>
  <c r="U220" i="5"/>
  <c r="AC220" i="5" s="1"/>
  <c r="AO220" i="5" s="1"/>
  <c r="AS220" i="5" s="1"/>
  <c r="Y219" i="5"/>
  <c r="S221" i="5"/>
  <c r="AA221" i="5" s="1"/>
  <c r="AM221" i="5" s="1"/>
  <c r="AQ221" i="5" s="1"/>
  <c r="W220" i="5"/>
  <c r="BK219" i="5" l="1"/>
  <c r="BS219" i="5"/>
  <c r="BW219" i="5" s="1"/>
  <c r="BO219" i="5"/>
  <c r="BJ220" i="5"/>
  <c r="BR220" i="5"/>
  <c r="BV220" i="5" s="1"/>
  <c r="BN220" i="5"/>
  <c r="BI220" i="5"/>
  <c r="BQ220" i="5"/>
  <c r="BU220" i="5" s="1"/>
  <c r="BM220" i="5"/>
  <c r="BC221" i="5"/>
  <c r="BG220" i="5"/>
  <c r="BL221" i="5"/>
  <c r="BH221" i="5"/>
  <c r="AZ223" i="5"/>
  <c r="BD222" i="5"/>
  <c r="BP222" i="5" s="1"/>
  <c r="BT222" i="5" s="1"/>
  <c r="BB222" i="5"/>
  <c r="BF221" i="5"/>
  <c r="BA222" i="5"/>
  <c r="BE221" i="5"/>
  <c r="T221" i="5"/>
  <c r="X220" i="5"/>
  <c r="AB220" i="5"/>
  <c r="AN219" i="5"/>
  <c r="AR219" i="5" s="1"/>
  <c r="AF219" i="5"/>
  <c r="AJ219" i="5"/>
  <c r="AG220" i="5"/>
  <c r="AK220" i="5"/>
  <c r="AE221" i="5"/>
  <c r="AI221" i="5"/>
  <c r="AD219" i="5"/>
  <c r="AH219" i="5"/>
  <c r="Z220" i="5"/>
  <c r="AL220" i="5" s="1"/>
  <c r="AP220" i="5" s="1"/>
  <c r="R221" i="5"/>
  <c r="V220" i="5"/>
  <c r="U221" i="5"/>
  <c r="AC221" i="5" s="1"/>
  <c r="AO221" i="5" s="1"/>
  <c r="AS221" i="5" s="1"/>
  <c r="Y220" i="5"/>
  <c r="S222" i="5"/>
  <c r="AA222" i="5" s="1"/>
  <c r="AM222" i="5" s="1"/>
  <c r="AQ222" i="5" s="1"/>
  <c r="W221" i="5"/>
  <c r="BI221" i="5" l="1"/>
  <c r="BM221" i="5"/>
  <c r="BQ221" i="5"/>
  <c r="BU221" i="5" s="1"/>
  <c r="BK220" i="5"/>
  <c r="BS220" i="5"/>
  <c r="BW220" i="5" s="1"/>
  <c r="BO220" i="5"/>
  <c r="BJ221" i="5"/>
  <c r="BR221" i="5"/>
  <c r="BV221" i="5" s="1"/>
  <c r="BN221" i="5"/>
  <c r="BB223" i="5"/>
  <c r="BF222" i="5"/>
  <c r="BL222" i="5"/>
  <c r="BH222" i="5"/>
  <c r="AZ224" i="5"/>
  <c r="BD223" i="5"/>
  <c r="BP223" i="5" s="1"/>
  <c r="BT223" i="5" s="1"/>
  <c r="BA223" i="5"/>
  <c r="BE222" i="5"/>
  <c r="BC222" i="5"/>
  <c r="BG221" i="5"/>
  <c r="AN220" i="5"/>
  <c r="AR220" i="5" s="1"/>
  <c r="AF220" i="5"/>
  <c r="AJ220" i="5"/>
  <c r="AB221" i="5"/>
  <c r="T222" i="5"/>
  <c r="X221" i="5"/>
  <c r="AG221" i="5"/>
  <c r="AK221" i="5"/>
  <c r="AE222" i="5"/>
  <c r="AI222" i="5"/>
  <c r="AD220" i="5"/>
  <c r="AH220" i="5"/>
  <c r="Z221" i="5"/>
  <c r="AL221" i="5" s="1"/>
  <c r="AP221" i="5" s="1"/>
  <c r="R222" i="5"/>
  <c r="V221" i="5"/>
  <c r="U222" i="5"/>
  <c r="AC222" i="5" s="1"/>
  <c r="AO222" i="5" s="1"/>
  <c r="AS222" i="5" s="1"/>
  <c r="Y221" i="5"/>
  <c r="S223" i="5"/>
  <c r="AA223" i="5" s="1"/>
  <c r="AM223" i="5" s="1"/>
  <c r="AQ223" i="5" s="1"/>
  <c r="W222" i="5"/>
  <c r="BK221" i="5" l="1"/>
  <c r="BO221" i="5"/>
  <c r="BS221" i="5"/>
  <c r="BW221" i="5" s="1"/>
  <c r="BJ222" i="5"/>
  <c r="BR222" i="5"/>
  <c r="BV222" i="5" s="1"/>
  <c r="BN222" i="5"/>
  <c r="BI222" i="5"/>
  <c r="BM222" i="5"/>
  <c r="BQ222" i="5"/>
  <c r="BU222" i="5" s="1"/>
  <c r="BA224" i="5"/>
  <c r="BE223" i="5"/>
  <c r="BL223" i="5"/>
  <c r="BH223" i="5"/>
  <c r="AZ225" i="5"/>
  <c r="BD224" i="5"/>
  <c r="BP224" i="5" s="1"/>
  <c r="BT224" i="5" s="1"/>
  <c r="BC223" i="5"/>
  <c r="BG222" i="5"/>
  <c r="BB224" i="5"/>
  <c r="BF223" i="5"/>
  <c r="T223" i="5"/>
  <c r="AB222" i="5"/>
  <c r="X222" i="5"/>
  <c r="AN221" i="5"/>
  <c r="AR221" i="5" s="1"/>
  <c r="AF221" i="5"/>
  <c r="AJ221" i="5"/>
  <c r="AG222" i="5"/>
  <c r="AK222" i="5"/>
  <c r="AE223" i="5"/>
  <c r="AI223" i="5"/>
  <c r="AD221" i="5"/>
  <c r="AH221" i="5"/>
  <c r="Z222" i="5"/>
  <c r="AL222" i="5" s="1"/>
  <c r="AP222" i="5" s="1"/>
  <c r="R223" i="5"/>
  <c r="V222" i="5"/>
  <c r="U223" i="5"/>
  <c r="AC223" i="5" s="1"/>
  <c r="AO223" i="5" s="1"/>
  <c r="AS223" i="5" s="1"/>
  <c r="Y222" i="5"/>
  <c r="S224" i="5"/>
  <c r="AA224" i="5" s="1"/>
  <c r="AM224" i="5" s="1"/>
  <c r="AQ224" i="5" s="1"/>
  <c r="W223" i="5"/>
  <c r="BJ223" i="5" l="1"/>
  <c r="BR223" i="5"/>
  <c r="BV223" i="5" s="1"/>
  <c r="BN223" i="5"/>
  <c r="BI223" i="5"/>
  <c r="BQ223" i="5"/>
  <c r="BU223" i="5" s="1"/>
  <c r="BM223" i="5"/>
  <c r="BK222" i="5"/>
  <c r="BO222" i="5"/>
  <c r="BS222" i="5"/>
  <c r="BW222" i="5" s="1"/>
  <c r="BC224" i="5"/>
  <c r="BG223" i="5"/>
  <c r="BL224" i="5"/>
  <c r="BH224" i="5"/>
  <c r="AZ226" i="5"/>
  <c r="BD225" i="5"/>
  <c r="BP225" i="5" s="1"/>
  <c r="BT225" i="5" s="1"/>
  <c r="BB225" i="5"/>
  <c r="BF224" i="5"/>
  <c r="BA225" i="5"/>
  <c r="BE224" i="5"/>
  <c r="AN222" i="5"/>
  <c r="AR222" i="5" s="1"/>
  <c r="AF222" i="5"/>
  <c r="AJ222" i="5"/>
  <c r="AB223" i="5"/>
  <c r="T224" i="5"/>
  <c r="X223" i="5"/>
  <c r="AG223" i="5"/>
  <c r="AK223" i="5"/>
  <c r="AE224" i="5"/>
  <c r="AI224" i="5"/>
  <c r="AD222" i="5"/>
  <c r="AH222" i="5"/>
  <c r="Z223" i="5"/>
  <c r="AL223" i="5" s="1"/>
  <c r="AP223" i="5" s="1"/>
  <c r="R224" i="5"/>
  <c r="V223" i="5"/>
  <c r="U224" i="5"/>
  <c r="AC224" i="5" s="1"/>
  <c r="AO224" i="5" s="1"/>
  <c r="AS224" i="5" s="1"/>
  <c r="Y223" i="5"/>
  <c r="S225" i="5"/>
  <c r="AA225" i="5" s="1"/>
  <c r="AM225" i="5" s="1"/>
  <c r="AQ225" i="5" s="1"/>
  <c r="W224" i="5"/>
  <c r="BI224" i="5" l="1"/>
  <c r="BQ224" i="5"/>
  <c r="BU224" i="5" s="1"/>
  <c r="BM224" i="5"/>
  <c r="BK223" i="5"/>
  <c r="BS223" i="5"/>
  <c r="BW223" i="5" s="1"/>
  <c r="BO223" i="5"/>
  <c r="BJ224" i="5"/>
  <c r="BR224" i="5"/>
  <c r="BV224" i="5" s="1"/>
  <c r="BN224" i="5"/>
  <c r="BB226" i="5"/>
  <c r="BF225" i="5"/>
  <c r="BH225" i="5"/>
  <c r="BL225" i="5"/>
  <c r="AZ227" i="5"/>
  <c r="BD226" i="5"/>
  <c r="BP226" i="5" s="1"/>
  <c r="BT226" i="5" s="1"/>
  <c r="BA226" i="5"/>
  <c r="BE225" i="5"/>
  <c r="BC225" i="5"/>
  <c r="BG224" i="5"/>
  <c r="AN223" i="5"/>
  <c r="AR223" i="5" s="1"/>
  <c r="AF223" i="5"/>
  <c r="AJ223" i="5"/>
  <c r="AB224" i="5"/>
  <c r="T225" i="5"/>
  <c r="X224" i="5"/>
  <c r="AG224" i="5"/>
  <c r="AK224" i="5"/>
  <c r="AE225" i="5"/>
  <c r="AI225" i="5"/>
  <c r="AD223" i="5"/>
  <c r="AH223" i="5"/>
  <c r="Z224" i="5"/>
  <c r="AL224" i="5" s="1"/>
  <c r="AP224" i="5" s="1"/>
  <c r="R225" i="5"/>
  <c r="V224" i="5"/>
  <c r="U225" i="5"/>
  <c r="AC225" i="5" s="1"/>
  <c r="AO225" i="5" s="1"/>
  <c r="AS225" i="5" s="1"/>
  <c r="Y224" i="5"/>
  <c r="S226" i="5"/>
  <c r="AA226" i="5" s="1"/>
  <c r="AM226" i="5" s="1"/>
  <c r="AQ226" i="5" s="1"/>
  <c r="W225" i="5"/>
  <c r="BK224" i="5" l="1"/>
  <c r="BS224" i="5"/>
  <c r="BW224" i="5" s="1"/>
  <c r="BO224" i="5"/>
  <c r="BJ225" i="5"/>
  <c r="BR225" i="5"/>
  <c r="BV225" i="5" s="1"/>
  <c r="BN225" i="5"/>
  <c r="BI225" i="5"/>
  <c r="BQ225" i="5"/>
  <c r="BU225" i="5" s="1"/>
  <c r="BM225" i="5"/>
  <c r="BA227" i="5"/>
  <c r="BE226" i="5"/>
  <c r="AZ228" i="5"/>
  <c r="BD227" i="5"/>
  <c r="BP227" i="5" s="1"/>
  <c r="BT227" i="5" s="1"/>
  <c r="BL226" i="5"/>
  <c r="BH226" i="5"/>
  <c r="BC226" i="5"/>
  <c r="BG225" i="5"/>
  <c r="BB227" i="5"/>
  <c r="BF226" i="5"/>
  <c r="AB225" i="5"/>
  <c r="X225" i="5"/>
  <c r="T226" i="5"/>
  <c r="AN224" i="5"/>
  <c r="AR224" i="5" s="1"/>
  <c r="AF224" i="5"/>
  <c r="AJ224" i="5"/>
  <c r="AG225" i="5"/>
  <c r="AK225" i="5"/>
  <c r="AE226" i="5"/>
  <c r="AI226" i="5"/>
  <c r="AD224" i="5"/>
  <c r="AH224" i="5"/>
  <c r="Z225" i="5"/>
  <c r="AL225" i="5" s="1"/>
  <c r="AP225" i="5" s="1"/>
  <c r="R226" i="5"/>
  <c r="V225" i="5"/>
  <c r="U226" i="5"/>
  <c r="AC226" i="5" s="1"/>
  <c r="AO226" i="5" s="1"/>
  <c r="AS226" i="5" s="1"/>
  <c r="Y225" i="5"/>
  <c r="S227" i="5"/>
  <c r="AA227" i="5" s="1"/>
  <c r="AM227" i="5" s="1"/>
  <c r="AQ227" i="5" s="1"/>
  <c r="W226" i="5"/>
  <c r="BJ226" i="5" l="1"/>
  <c r="BN226" i="5"/>
  <c r="BR226" i="5"/>
  <c r="BV226" i="5" s="1"/>
  <c r="BI226" i="5"/>
  <c r="BQ226" i="5"/>
  <c r="BU226" i="5" s="1"/>
  <c r="BM226" i="5"/>
  <c r="BK225" i="5"/>
  <c r="BS225" i="5"/>
  <c r="BW225" i="5" s="1"/>
  <c r="BO225" i="5"/>
  <c r="BL227" i="5"/>
  <c r="BH227" i="5"/>
  <c r="AZ229" i="5"/>
  <c r="BD228" i="5"/>
  <c r="BP228" i="5" s="1"/>
  <c r="BT228" i="5" s="1"/>
  <c r="BC227" i="5"/>
  <c r="BG226" i="5"/>
  <c r="BB228" i="5"/>
  <c r="BF227" i="5"/>
  <c r="BA228" i="5"/>
  <c r="BE227" i="5"/>
  <c r="T227" i="5"/>
  <c r="X226" i="5"/>
  <c r="AB226" i="5"/>
  <c r="AN225" i="5"/>
  <c r="AR225" i="5" s="1"/>
  <c r="AJ225" i="5"/>
  <c r="AF225" i="5"/>
  <c r="AG226" i="5"/>
  <c r="AK226" i="5"/>
  <c r="AE227" i="5"/>
  <c r="AI227" i="5"/>
  <c r="AD225" i="5"/>
  <c r="AH225" i="5"/>
  <c r="Z226" i="5"/>
  <c r="AL226" i="5" s="1"/>
  <c r="AP226" i="5" s="1"/>
  <c r="R227" i="5"/>
  <c r="V226" i="5"/>
  <c r="U227" i="5"/>
  <c r="AC227" i="5" s="1"/>
  <c r="AO227" i="5" s="1"/>
  <c r="AS227" i="5" s="1"/>
  <c r="Y226" i="5"/>
  <c r="S228" i="5"/>
  <c r="AA228" i="5" s="1"/>
  <c r="AM228" i="5" s="1"/>
  <c r="AQ228" i="5" s="1"/>
  <c r="W227" i="5"/>
  <c r="BK226" i="5" l="1"/>
  <c r="BS226" i="5"/>
  <c r="BW226" i="5" s="1"/>
  <c r="BO226" i="5"/>
  <c r="BI227" i="5"/>
  <c r="BQ227" i="5"/>
  <c r="BU227" i="5" s="1"/>
  <c r="BM227" i="5"/>
  <c r="BJ227" i="5"/>
  <c r="BR227" i="5"/>
  <c r="BV227" i="5" s="1"/>
  <c r="BN227" i="5"/>
  <c r="BB229" i="5"/>
  <c r="BF228" i="5"/>
  <c r="BC228" i="5"/>
  <c r="BG227" i="5"/>
  <c r="BL228" i="5"/>
  <c r="BH228" i="5"/>
  <c r="AZ230" i="5"/>
  <c r="BD229" i="5"/>
  <c r="BP229" i="5" s="1"/>
  <c r="BT229" i="5" s="1"/>
  <c r="BA229" i="5"/>
  <c r="BE228" i="5"/>
  <c r="AN226" i="5"/>
  <c r="AR226" i="5" s="1"/>
  <c r="AF226" i="5"/>
  <c r="AJ226" i="5"/>
  <c r="AB227" i="5"/>
  <c r="T228" i="5"/>
  <c r="X227" i="5"/>
  <c r="AG227" i="5"/>
  <c r="AK227" i="5"/>
  <c r="AE228" i="5"/>
  <c r="AI228" i="5"/>
  <c r="AD226" i="5"/>
  <c r="AH226" i="5"/>
  <c r="Z227" i="5"/>
  <c r="AL227" i="5" s="1"/>
  <c r="AP227" i="5" s="1"/>
  <c r="R228" i="5"/>
  <c r="V227" i="5"/>
  <c r="U228" i="5"/>
  <c r="AC228" i="5" s="1"/>
  <c r="AO228" i="5" s="1"/>
  <c r="AS228" i="5" s="1"/>
  <c r="Y227" i="5"/>
  <c r="S229" i="5"/>
  <c r="AA229" i="5" s="1"/>
  <c r="AM229" i="5" s="1"/>
  <c r="AQ229" i="5" s="1"/>
  <c r="W228" i="5"/>
  <c r="BK227" i="5" l="1"/>
  <c r="BS227" i="5"/>
  <c r="BW227" i="5" s="1"/>
  <c r="BO227" i="5"/>
  <c r="BI228" i="5"/>
  <c r="BQ228" i="5"/>
  <c r="BU228" i="5" s="1"/>
  <c r="BM228" i="5"/>
  <c r="BJ228" i="5"/>
  <c r="BR228" i="5"/>
  <c r="BV228" i="5" s="1"/>
  <c r="BN228" i="5"/>
  <c r="AZ231" i="5"/>
  <c r="BD230" i="5"/>
  <c r="BP230" i="5" s="1"/>
  <c r="BT230" i="5" s="1"/>
  <c r="BC229" i="5"/>
  <c r="BG228" i="5"/>
  <c r="BA230" i="5"/>
  <c r="BE229" i="5"/>
  <c r="BB230" i="5"/>
  <c r="BF229" i="5"/>
  <c r="BL229" i="5"/>
  <c r="BH229" i="5"/>
  <c r="AB228" i="5"/>
  <c r="T229" i="5"/>
  <c r="X228" i="5"/>
  <c r="AN227" i="5"/>
  <c r="AR227" i="5" s="1"/>
  <c r="AF227" i="5"/>
  <c r="AJ227" i="5"/>
  <c r="AG228" i="5"/>
  <c r="AK228" i="5"/>
  <c r="AE229" i="5"/>
  <c r="AI229" i="5"/>
  <c r="AD227" i="5"/>
  <c r="AH227" i="5"/>
  <c r="Z228" i="5"/>
  <c r="AL228" i="5" s="1"/>
  <c r="AP228" i="5" s="1"/>
  <c r="R229" i="5"/>
  <c r="V228" i="5"/>
  <c r="U229" i="5"/>
  <c r="AC229" i="5" s="1"/>
  <c r="AO229" i="5" s="1"/>
  <c r="AS229" i="5" s="1"/>
  <c r="Y228" i="5"/>
  <c r="S230" i="5"/>
  <c r="AA230" i="5" s="1"/>
  <c r="AM230" i="5" s="1"/>
  <c r="AQ230" i="5" s="1"/>
  <c r="W229" i="5"/>
  <c r="BI229" i="5" l="1"/>
  <c r="BM229" i="5"/>
  <c r="BQ229" i="5"/>
  <c r="BU229" i="5" s="1"/>
  <c r="BK228" i="5"/>
  <c r="BS228" i="5"/>
  <c r="BW228" i="5" s="1"/>
  <c r="BO228" i="5"/>
  <c r="BJ229" i="5"/>
  <c r="BR229" i="5"/>
  <c r="BV229" i="5" s="1"/>
  <c r="BN229" i="5"/>
  <c r="BB231" i="5"/>
  <c r="BF230" i="5"/>
  <c r="BA231" i="5"/>
  <c r="BE230" i="5"/>
  <c r="BC230" i="5"/>
  <c r="BG229" i="5"/>
  <c r="BH230" i="5"/>
  <c r="BL230" i="5"/>
  <c r="AZ232" i="5"/>
  <c r="BD231" i="5"/>
  <c r="BP231" i="5" s="1"/>
  <c r="BT231" i="5" s="1"/>
  <c r="AB229" i="5"/>
  <c r="X229" i="5"/>
  <c r="T230" i="5"/>
  <c r="AN228" i="5"/>
  <c r="AR228" i="5" s="1"/>
  <c r="AF228" i="5"/>
  <c r="AJ228" i="5"/>
  <c r="AG229" i="5"/>
  <c r="AK229" i="5"/>
  <c r="AE230" i="5"/>
  <c r="AI230" i="5"/>
  <c r="AD228" i="5"/>
  <c r="AH228" i="5"/>
  <c r="Z229" i="5"/>
  <c r="AL229" i="5" s="1"/>
  <c r="AP229" i="5" s="1"/>
  <c r="R230" i="5"/>
  <c r="V229" i="5"/>
  <c r="U230" i="5"/>
  <c r="AC230" i="5" s="1"/>
  <c r="AO230" i="5" s="1"/>
  <c r="AS230" i="5" s="1"/>
  <c r="Y229" i="5"/>
  <c r="S231" i="5"/>
  <c r="AA231" i="5" s="1"/>
  <c r="AM231" i="5" s="1"/>
  <c r="AQ231" i="5" s="1"/>
  <c r="W230" i="5"/>
  <c r="BK229" i="5" l="1"/>
  <c r="BS229" i="5"/>
  <c r="BW229" i="5" s="1"/>
  <c r="BO229" i="5"/>
  <c r="BI230" i="5"/>
  <c r="BM230" i="5"/>
  <c r="BQ230" i="5"/>
  <c r="BU230" i="5" s="1"/>
  <c r="BJ230" i="5"/>
  <c r="BR230" i="5"/>
  <c r="BV230" i="5" s="1"/>
  <c r="BN230" i="5"/>
  <c r="BC231" i="5"/>
  <c r="BG230" i="5"/>
  <c r="BA232" i="5"/>
  <c r="BE231" i="5"/>
  <c r="BL231" i="5"/>
  <c r="BH231" i="5"/>
  <c r="AZ233" i="5"/>
  <c r="BD232" i="5"/>
  <c r="BP232" i="5" s="1"/>
  <c r="BT232" i="5" s="1"/>
  <c r="BB232" i="5"/>
  <c r="BF231" i="5"/>
  <c r="AB230" i="5"/>
  <c r="T231" i="5"/>
  <c r="X230" i="5"/>
  <c r="AN229" i="5"/>
  <c r="AR229" i="5" s="1"/>
  <c r="AF229" i="5"/>
  <c r="AJ229" i="5"/>
  <c r="AG230" i="5"/>
  <c r="AK230" i="5"/>
  <c r="AE231" i="5"/>
  <c r="AI231" i="5"/>
  <c r="AD229" i="5"/>
  <c r="AH229" i="5"/>
  <c r="Z230" i="5"/>
  <c r="AL230" i="5" s="1"/>
  <c r="AP230" i="5" s="1"/>
  <c r="R231" i="5"/>
  <c r="V230" i="5"/>
  <c r="U231" i="5"/>
  <c r="AC231" i="5" s="1"/>
  <c r="AO231" i="5" s="1"/>
  <c r="AS231" i="5" s="1"/>
  <c r="Y230" i="5"/>
  <c r="S232" i="5"/>
  <c r="AA232" i="5" s="1"/>
  <c r="AM232" i="5" s="1"/>
  <c r="AQ232" i="5" s="1"/>
  <c r="W231" i="5"/>
  <c r="BI231" i="5" l="1"/>
  <c r="BQ231" i="5"/>
  <c r="BU231" i="5" s="1"/>
  <c r="BM231" i="5"/>
  <c r="BJ231" i="5"/>
  <c r="BR231" i="5"/>
  <c r="BV231" i="5" s="1"/>
  <c r="BN231" i="5"/>
  <c r="BK230" i="5"/>
  <c r="BO230" i="5"/>
  <c r="BS230" i="5"/>
  <c r="BW230" i="5" s="1"/>
  <c r="AZ234" i="5"/>
  <c r="BD233" i="5"/>
  <c r="BP233" i="5" s="1"/>
  <c r="BT233" i="5" s="1"/>
  <c r="BA233" i="5"/>
  <c r="BE232" i="5"/>
  <c r="BB233" i="5"/>
  <c r="BF232" i="5"/>
  <c r="BC232" i="5"/>
  <c r="BG231" i="5"/>
  <c r="BL232" i="5"/>
  <c r="BH232" i="5"/>
  <c r="AB231" i="5"/>
  <c r="T232" i="5"/>
  <c r="X231" i="5"/>
  <c r="AN230" i="5"/>
  <c r="AR230" i="5" s="1"/>
  <c r="AF230" i="5"/>
  <c r="AJ230" i="5"/>
  <c r="AG231" i="5"/>
  <c r="AK231" i="5"/>
  <c r="AE232" i="5"/>
  <c r="AI232" i="5"/>
  <c r="AD230" i="5"/>
  <c r="AH230" i="5"/>
  <c r="Z231" i="5"/>
  <c r="AL231" i="5" s="1"/>
  <c r="AP231" i="5" s="1"/>
  <c r="R232" i="5"/>
  <c r="V231" i="5"/>
  <c r="U232" i="5"/>
  <c r="AC232" i="5" s="1"/>
  <c r="AO232" i="5" s="1"/>
  <c r="AS232" i="5" s="1"/>
  <c r="Y231" i="5"/>
  <c r="S233" i="5"/>
  <c r="AA233" i="5" s="1"/>
  <c r="AM233" i="5" s="1"/>
  <c r="AQ233" i="5" s="1"/>
  <c r="W232" i="5"/>
  <c r="BJ232" i="5" l="1"/>
  <c r="BR232" i="5"/>
  <c r="BV232" i="5" s="1"/>
  <c r="BN232" i="5"/>
  <c r="BI232" i="5"/>
  <c r="BQ232" i="5"/>
  <c r="BU232" i="5" s="1"/>
  <c r="BM232" i="5"/>
  <c r="BK231" i="5"/>
  <c r="BS231" i="5"/>
  <c r="BW231" i="5" s="1"/>
  <c r="BO231" i="5"/>
  <c r="BC233" i="5"/>
  <c r="BG232" i="5"/>
  <c r="BB234" i="5"/>
  <c r="BF233" i="5"/>
  <c r="BA234" i="5"/>
  <c r="BE233" i="5"/>
  <c r="BH233" i="5"/>
  <c r="BL233" i="5"/>
  <c r="AZ235" i="5"/>
  <c r="BD234" i="5"/>
  <c r="BP234" i="5" s="1"/>
  <c r="BT234" i="5" s="1"/>
  <c r="AB232" i="5"/>
  <c r="T233" i="5"/>
  <c r="X232" i="5"/>
  <c r="AN231" i="5"/>
  <c r="AR231" i="5" s="1"/>
  <c r="AF231" i="5"/>
  <c r="AJ231" i="5"/>
  <c r="AG232" i="5"/>
  <c r="AK232" i="5"/>
  <c r="AE233" i="5"/>
  <c r="AI233" i="5"/>
  <c r="AD231" i="5"/>
  <c r="AH231" i="5"/>
  <c r="Z232" i="5"/>
  <c r="AL232" i="5" s="1"/>
  <c r="AP232" i="5" s="1"/>
  <c r="R233" i="5"/>
  <c r="V232" i="5"/>
  <c r="U233" i="5"/>
  <c r="AC233" i="5" s="1"/>
  <c r="AO233" i="5" s="1"/>
  <c r="AS233" i="5" s="1"/>
  <c r="Y232" i="5"/>
  <c r="S234" i="5"/>
  <c r="AA234" i="5" s="1"/>
  <c r="AM234" i="5" s="1"/>
  <c r="AQ234" i="5" s="1"/>
  <c r="W233" i="5"/>
  <c r="BI233" i="5" l="1"/>
  <c r="BQ233" i="5"/>
  <c r="BU233" i="5" s="1"/>
  <c r="BM233" i="5"/>
  <c r="BJ233" i="5"/>
  <c r="BR233" i="5"/>
  <c r="BV233" i="5" s="1"/>
  <c r="BN233" i="5"/>
  <c r="BK232" i="5"/>
  <c r="BS232" i="5"/>
  <c r="BW232" i="5" s="1"/>
  <c r="BO232" i="5"/>
  <c r="BA235" i="5"/>
  <c r="BE234" i="5"/>
  <c r="BB235" i="5"/>
  <c r="BF234" i="5"/>
  <c r="BL234" i="5"/>
  <c r="BH234" i="5"/>
  <c r="AZ236" i="5"/>
  <c r="BD235" i="5"/>
  <c r="BP235" i="5" s="1"/>
  <c r="BT235" i="5" s="1"/>
  <c r="BC234" i="5"/>
  <c r="BG233" i="5"/>
  <c r="T234" i="5"/>
  <c r="AB233" i="5"/>
  <c r="X233" i="5"/>
  <c r="AN232" i="5"/>
  <c r="AR232" i="5" s="1"/>
  <c r="AF232" i="5"/>
  <c r="AJ232" i="5"/>
  <c r="AG233" i="5"/>
  <c r="AK233" i="5"/>
  <c r="AE234" i="5"/>
  <c r="AI234" i="5"/>
  <c r="AD232" i="5"/>
  <c r="AH232" i="5"/>
  <c r="Z233" i="5"/>
  <c r="AL233" i="5" s="1"/>
  <c r="AP233" i="5" s="1"/>
  <c r="R234" i="5"/>
  <c r="V233" i="5"/>
  <c r="U234" i="5"/>
  <c r="AC234" i="5" s="1"/>
  <c r="AO234" i="5" s="1"/>
  <c r="AS234" i="5" s="1"/>
  <c r="Y233" i="5"/>
  <c r="S235" i="5"/>
  <c r="AA235" i="5" s="1"/>
  <c r="AM235" i="5" s="1"/>
  <c r="AQ235" i="5" s="1"/>
  <c r="W234" i="5"/>
  <c r="BJ234" i="5" l="1"/>
  <c r="BN234" i="5"/>
  <c r="BR234" i="5"/>
  <c r="BV234" i="5" s="1"/>
  <c r="BK233" i="5"/>
  <c r="BS233" i="5"/>
  <c r="BW233" i="5" s="1"/>
  <c r="BO233" i="5"/>
  <c r="BI234" i="5"/>
  <c r="BQ234" i="5"/>
  <c r="BU234" i="5" s="1"/>
  <c r="BM234" i="5"/>
  <c r="BL235" i="5"/>
  <c r="BH235" i="5"/>
  <c r="AZ237" i="5"/>
  <c r="BD236" i="5"/>
  <c r="BP236" i="5" s="1"/>
  <c r="BT236" i="5" s="1"/>
  <c r="BB236" i="5"/>
  <c r="BF235" i="5"/>
  <c r="BC235" i="5"/>
  <c r="BG234" i="5"/>
  <c r="BA236" i="5"/>
  <c r="BE235" i="5"/>
  <c r="AN233" i="5"/>
  <c r="AR233" i="5" s="1"/>
  <c r="AF233" i="5"/>
  <c r="AJ233" i="5"/>
  <c r="AB234" i="5"/>
  <c r="T235" i="5"/>
  <c r="X234" i="5"/>
  <c r="AG234" i="5"/>
  <c r="AK234" i="5"/>
  <c r="AE235" i="5"/>
  <c r="AI235" i="5"/>
  <c r="AD233" i="5"/>
  <c r="AH233" i="5"/>
  <c r="Z234" i="5"/>
  <c r="AL234" i="5" s="1"/>
  <c r="AP234" i="5" s="1"/>
  <c r="V234" i="5"/>
  <c r="R235" i="5"/>
  <c r="U235" i="5"/>
  <c r="AC235" i="5" s="1"/>
  <c r="AO235" i="5" s="1"/>
  <c r="AS235" i="5" s="1"/>
  <c r="Y234" i="5"/>
  <c r="S236" i="5"/>
  <c r="AA236" i="5" s="1"/>
  <c r="AM236" i="5" s="1"/>
  <c r="AQ236" i="5" s="1"/>
  <c r="W235" i="5"/>
  <c r="BJ235" i="5" l="1"/>
  <c r="BR235" i="5"/>
  <c r="BV235" i="5" s="1"/>
  <c r="BN235" i="5"/>
  <c r="BI235" i="5"/>
  <c r="BQ235" i="5"/>
  <c r="BU235" i="5" s="1"/>
  <c r="BM235" i="5"/>
  <c r="BK234" i="5"/>
  <c r="BS234" i="5"/>
  <c r="BW234" i="5" s="1"/>
  <c r="BO234" i="5"/>
  <c r="BC236" i="5"/>
  <c r="BG235" i="5"/>
  <c r="BB237" i="5"/>
  <c r="BF236" i="5"/>
  <c r="BH236" i="5"/>
  <c r="BL236" i="5"/>
  <c r="AZ238" i="5"/>
  <c r="BD237" i="5"/>
  <c r="BP237" i="5" s="1"/>
  <c r="BT237" i="5" s="1"/>
  <c r="BA237" i="5"/>
  <c r="BE236" i="5"/>
  <c r="AB235" i="5"/>
  <c r="T236" i="5"/>
  <c r="X235" i="5"/>
  <c r="AN234" i="5"/>
  <c r="AR234" i="5" s="1"/>
  <c r="AF234" i="5"/>
  <c r="AJ234" i="5"/>
  <c r="AG235" i="5"/>
  <c r="AK235" i="5"/>
  <c r="AE236" i="5"/>
  <c r="AI236" i="5"/>
  <c r="AD234" i="5"/>
  <c r="AH234" i="5"/>
  <c r="Z235" i="5"/>
  <c r="AL235" i="5" s="1"/>
  <c r="AP235" i="5" s="1"/>
  <c r="R236" i="5"/>
  <c r="V235" i="5"/>
  <c r="U236" i="5"/>
  <c r="AC236" i="5" s="1"/>
  <c r="AO236" i="5" s="1"/>
  <c r="AS236" i="5" s="1"/>
  <c r="Y235" i="5"/>
  <c r="S237" i="5"/>
  <c r="AA237" i="5" s="1"/>
  <c r="AM237" i="5" s="1"/>
  <c r="AQ237" i="5" s="1"/>
  <c r="W236" i="5"/>
  <c r="BJ236" i="5" l="1"/>
  <c r="BR236" i="5"/>
  <c r="BV236" i="5" s="1"/>
  <c r="BN236" i="5"/>
  <c r="BI236" i="5"/>
  <c r="BQ236" i="5"/>
  <c r="BU236" i="5" s="1"/>
  <c r="BM236" i="5"/>
  <c r="BK235" i="5"/>
  <c r="BS235" i="5"/>
  <c r="BW235" i="5" s="1"/>
  <c r="BO235" i="5"/>
  <c r="AZ239" i="5"/>
  <c r="BD238" i="5"/>
  <c r="BP238" i="5" s="1"/>
  <c r="BT238" i="5" s="1"/>
  <c r="BB238" i="5"/>
  <c r="BF237" i="5"/>
  <c r="BA238" i="5"/>
  <c r="BE237" i="5"/>
  <c r="BC237" i="5"/>
  <c r="BG236" i="5"/>
  <c r="BL237" i="5"/>
  <c r="BH237" i="5"/>
  <c r="AB236" i="5"/>
  <c r="T237" i="5"/>
  <c r="X236" i="5"/>
  <c r="AN235" i="5"/>
  <c r="AR235" i="5" s="1"/>
  <c r="AF235" i="5"/>
  <c r="AJ235" i="5"/>
  <c r="AG236" i="5"/>
  <c r="AK236" i="5"/>
  <c r="AE237" i="5"/>
  <c r="AI237" i="5"/>
  <c r="AD235" i="5"/>
  <c r="AH235" i="5"/>
  <c r="Z236" i="5"/>
  <c r="AL236" i="5" s="1"/>
  <c r="AP236" i="5" s="1"/>
  <c r="R237" i="5"/>
  <c r="V236" i="5"/>
  <c r="U237" i="5"/>
  <c r="AC237" i="5" s="1"/>
  <c r="AO237" i="5" s="1"/>
  <c r="AS237" i="5" s="1"/>
  <c r="Y236" i="5"/>
  <c r="S238" i="5"/>
  <c r="AA238" i="5" s="1"/>
  <c r="AM238" i="5" s="1"/>
  <c r="AQ238" i="5" s="1"/>
  <c r="W237" i="5"/>
  <c r="BI237" i="5" l="1"/>
  <c r="BM237" i="5"/>
  <c r="BQ237" i="5"/>
  <c r="BU237" i="5" s="1"/>
  <c r="BJ237" i="5"/>
  <c r="BR237" i="5"/>
  <c r="BV237" i="5" s="1"/>
  <c r="BN237" i="5"/>
  <c r="BK236" i="5"/>
  <c r="BS236" i="5"/>
  <c r="BW236" i="5" s="1"/>
  <c r="BO236" i="5"/>
  <c r="BA239" i="5"/>
  <c r="BE238" i="5"/>
  <c r="BL238" i="5"/>
  <c r="BH238" i="5"/>
  <c r="BC238" i="5"/>
  <c r="BG237" i="5"/>
  <c r="BB239" i="5"/>
  <c r="BF238" i="5"/>
  <c r="AZ240" i="5"/>
  <c r="BD239" i="5"/>
  <c r="BP239" i="5" s="1"/>
  <c r="BT239" i="5" s="1"/>
  <c r="AB237" i="5"/>
  <c r="T238" i="5"/>
  <c r="X237" i="5"/>
  <c r="AN236" i="5"/>
  <c r="AR236" i="5" s="1"/>
  <c r="AF236" i="5"/>
  <c r="AJ236" i="5"/>
  <c r="AG237" i="5"/>
  <c r="AK237" i="5"/>
  <c r="AE238" i="5"/>
  <c r="AI238" i="5"/>
  <c r="AD236" i="5"/>
  <c r="AH236" i="5"/>
  <c r="Z237" i="5"/>
  <c r="AL237" i="5" s="1"/>
  <c r="AP237" i="5" s="1"/>
  <c r="R238" i="5"/>
  <c r="V237" i="5"/>
  <c r="U238" i="5"/>
  <c r="AC238" i="5" s="1"/>
  <c r="AO238" i="5" s="1"/>
  <c r="AS238" i="5" s="1"/>
  <c r="Y237" i="5"/>
  <c r="S239" i="5"/>
  <c r="AA239" i="5" s="1"/>
  <c r="AM239" i="5" s="1"/>
  <c r="AQ239" i="5" s="1"/>
  <c r="W238" i="5"/>
  <c r="BK237" i="5" l="1"/>
  <c r="BS237" i="5"/>
  <c r="BW237" i="5" s="1"/>
  <c r="BO237" i="5"/>
  <c r="BI238" i="5"/>
  <c r="BM238" i="5"/>
  <c r="BQ238" i="5"/>
  <c r="BU238" i="5" s="1"/>
  <c r="BJ238" i="5"/>
  <c r="BR238" i="5"/>
  <c r="BV238" i="5" s="1"/>
  <c r="BN238" i="5"/>
  <c r="BB240" i="5"/>
  <c r="BF239" i="5"/>
  <c r="BC239" i="5"/>
  <c r="BG238" i="5"/>
  <c r="BL239" i="5"/>
  <c r="BH239" i="5"/>
  <c r="AZ241" i="5"/>
  <c r="BD240" i="5"/>
  <c r="BP240" i="5" s="1"/>
  <c r="BT240" i="5" s="1"/>
  <c r="BA240" i="5"/>
  <c r="BE239" i="5"/>
  <c r="T239" i="5"/>
  <c r="AB238" i="5"/>
  <c r="X238" i="5"/>
  <c r="AN237" i="5"/>
  <c r="AR237" i="5" s="1"/>
  <c r="AF237" i="5"/>
  <c r="AJ237" i="5"/>
  <c r="AG238" i="5"/>
  <c r="AK238" i="5"/>
  <c r="AE239" i="5"/>
  <c r="AI239" i="5"/>
  <c r="AD237" i="5"/>
  <c r="AH237" i="5"/>
  <c r="Z238" i="5"/>
  <c r="AL238" i="5" s="1"/>
  <c r="AP238" i="5" s="1"/>
  <c r="R239" i="5"/>
  <c r="V238" i="5"/>
  <c r="U239" i="5"/>
  <c r="AC239" i="5" s="1"/>
  <c r="AO239" i="5" s="1"/>
  <c r="AS239" i="5" s="1"/>
  <c r="Y238" i="5"/>
  <c r="S240" i="5"/>
  <c r="AA240" i="5" s="1"/>
  <c r="AM240" i="5" s="1"/>
  <c r="AQ240" i="5" s="1"/>
  <c r="W239" i="5"/>
  <c r="BK238" i="5" l="1"/>
  <c r="BS238" i="5"/>
  <c r="BW238" i="5" s="1"/>
  <c r="BO238" i="5"/>
  <c r="BI239" i="5"/>
  <c r="BQ239" i="5"/>
  <c r="BU239" i="5" s="1"/>
  <c r="BM239" i="5"/>
  <c r="BJ239" i="5"/>
  <c r="BR239" i="5"/>
  <c r="BV239" i="5" s="1"/>
  <c r="BN239" i="5"/>
  <c r="AZ242" i="5"/>
  <c r="BD241" i="5"/>
  <c r="BP241" i="5" s="1"/>
  <c r="BT241" i="5" s="1"/>
  <c r="BC240" i="5"/>
  <c r="BG239" i="5"/>
  <c r="BA241" i="5"/>
  <c r="BE240" i="5"/>
  <c r="BB241" i="5"/>
  <c r="BF240" i="5"/>
  <c r="BH240" i="5"/>
  <c r="BL240" i="5"/>
  <c r="AN238" i="5"/>
  <c r="AR238" i="5" s="1"/>
  <c r="AF238" i="5"/>
  <c r="AJ238" i="5"/>
  <c r="AB239" i="5"/>
  <c r="X239" i="5"/>
  <c r="T240" i="5"/>
  <c r="AG239" i="5"/>
  <c r="AK239" i="5"/>
  <c r="AE240" i="5"/>
  <c r="AI240" i="5"/>
  <c r="AD238" i="5"/>
  <c r="AH238" i="5"/>
  <c r="Z239" i="5"/>
  <c r="AL239" i="5" s="1"/>
  <c r="AP239" i="5" s="1"/>
  <c r="R240" i="5"/>
  <c r="V239" i="5"/>
  <c r="U240" i="5"/>
  <c r="AC240" i="5" s="1"/>
  <c r="AO240" i="5" s="1"/>
  <c r="AS240" i="5" s="1"/>
  <c r="Y239" i="5"/>
  <c r="S241" i="5"/>
  <c r="AA241" i="5" s="1"/>
  <c r="AM241" i="5" s="1"/>
  <c r="AQ241" i="5" s="1"/>
  <c r="W240" i="5"/>
  <c r="BI240" i="5" l="1"/>
  <c r="BQ240" i="5"/>
  <c r="BU240" i="5" s="1"/>
  <c r="BM240" i="5"/>
  <c r="BK239" i="5"/>
  <c r="BS239" i="5"/>
  <c r="BW239" i="5" s="1"/>
  <c r="BO239" i="5"/>
  <c r="BJ240" i="5"/>
  <c r="BR240" i="5"/>
  <c r="BV240" i="5" s="1"/>
  <c r="BN240" i="5"/>
  <c r="BH241" i="5"/>
  <c r="BL241" i="5"/>
  <c r="BB242" i="5"/>
  <c r="BF241" i="5"/>
  <c r="BA242" i="5"/>
  <c r="BE241" i="5"/>
  <c r="BC241" i="5"/>
  <c r="BG240" i="5"/>
  <c r="AZ243" i="5"/>
  <c r="BD242" i="5"/>
  <c r="BP242" i="5" s="1"/>
  <c r="BT242" i="5" s="1"/>
  <c r="AB240" i="5"/>
  <c r="T241" i="5"/>
  <c r="X240" i="5"/>
  <c r="AN239" i="5"/>
  <c r="AR239" i="5" s="1"/>
  <c r="AF239" i="5"/>
  <c r="AJ239" i="5"/>
  <c r="AG240" i="5"/>
  <c r="AK240" i="5"/>
  <c r="AE241" i="5"/>
  <c r="AI241" i="5"/>
  <c r="AD239" i="5"/>
  <c r="AH239" i="5"/>
  <c r="Z240" i="5"/>
  <c r="AL240" i="5" s="1"/>
  <c r="AP240" i="5" s="1"/>
  <c r="R241" i="5"/>
  <c r="V240" i="5"/>
  <c r="U241" i="5"/>
  <c r="AC241" i="5" s="1"/>
  <c r="AO241" i="5" s="1"/>
  <c r="AS241" i="5" s="1"/>
  <c r="Y240" i="5"/>
  <c r="S242" i="5"/>
  <c r="AA242" i="5" s="1"/>
  <c r="AM242" i="5" s="1"/>
  <c r="AQ242" i="5" s="1"/>
  <c r="W241" i="5"/>
  <c r="BJ241" i="5" l="1"/>
  <c r="BR241" i="5"/>
  <c r="BV241" i="5" s="1"/>
  <c r="BN241" i="5"/>
  <c r="BI241" i="5"/>
  <c r="BQ241" i="5"/>
  <c r="BU241" i="5" s="1"/>
  <c r="BM241" i="5"/>
  <c r="BK240" i="5"/>
  <c r="BS240" i="5"/>
  <c r="BW240" i="5" s="1"/>
  <c r="BO240" i="5"/>
  <c r="BC242" i="5"/>
  <c r="BG241" i="5"/>
  <c r="BA243" i="5"/>
  <c r="BE242" i="5"/>
  <c r="BB243" i="5"/>
  <c r="BF242" i="5"/>
  <c r="BL242" i="5"/>
  <c r="BH242" i="5"/>
  <c r="AZ244" i="5"/>
  <c r="BD243" i="5"/>
  <c r="BP243" i="5" s="1"/>
  <c r="BT243" i="5" s="1"/>
  <c r="AB241" i="5"/>
  <c r="T242" i="5"/>
  <c r="X241" i="5"/>
  <c r="AN240" i="5"/>
  <c r="AR240" i="5" s="1"/>
  <c r="AF240" i="5"/>
  <c r="AJ240" i="5"/>
  <c r="AG241" i="5"/>
  <c r="AK241" i="5"/>
  <c r="AE242" i="5"/>
  <c r="AI242" i="5"/>
  <c r="AD240" i="5"/>
  <c r="AH240" i="5"/>
  <c r="Z241" i="5"/>
  <c r="AL241" i="5" s="1"/>
  <c r="AP241" i="5" s="1"/>
  <c r="R242" i="5"/>
  <c r="V241" i="5"/>
  <c r="U242" i="5"/>
  <c r="AC242" i="5" s="1"/>
  <c r="AO242" i="5" s="1"/>
  <c r="AS242" i="5" s="1"/>
  <c r="Y241" i="5"/>
  <c r="S243" i="5"/>
  <c r="AA243" i="5" s="1"/>
  <c r="AM243" i="5" s="1"/>
  <c r="AQ243" i="5" s="1"/>
  <c r="W242" i="5"/>
  <c r="BJ242" i="5" l="1"/>
  <c r="BN242" i="5"/>
  <c r="BR242" i="5"/>
  <c r="BV242" i="5" s="1"/>
  <c r="BI242" i="5"/>
  <c r="BQ242" i="5"/>
  <c r="BU242" i="5" s="1"/>
  <c r="BM242" i="5"/>
  <c r="BK241" i="5"/>
  <c r="BS241" i="5"/>
  <c r="BW241" i="5" s="1"/>
  <c r="BO241" i="5"/>
  <c r="BB244" i="5"/>
  <c r="BF243" i="5"/>
  <c r="BA244" i="5"/>
  <c r="BE243" i="5"/>
  <c r="BL243" i="5"/>
  <c r="BH243" i="5"/>
  <c r="AZ245" i="5"/>
  <c r="BD244" i="5"/>
  <c r="BP244" i="5" s="1"/>
  <c r="BT244" i="5" s="1"/>
  <c r="BC243" i="5"/>
  <c r="BG242" i="5"/>
  <c r="AB242" i="5"/>
  <c r="X242" i="5"/>
  <c r="T243" i="5"/>
  <c r="AN241" i="5"/>
  <c r="AR241" i="5" s="1"/>
  <c r="AF241" i="5"/>
  <c r="AJ241" i="5"/>
  <c r="AG242" i="5"/>
  <c r="AK242" i="5"/>
  <c r="AE243" i="5"/>
  <c r="AI243" i="5"/>
  <c r="AD241" i="5"/>
  <c r="AH241" i="5"/>
  <c r="Z242" i="5"/>
  <c r="AL242" i="5" s="1"/>
  <c r="AP242" i="5" s="1"/>
  <c r="R243" i="5"/>
  <c r="V242" i="5"/>
  <c r="U243" i="5"/>
  <c r="AC243" i="5" s="1"/>
  <c r="AO243" i="5" s="1"/>
  <c r="AS243" i="5" s="1"/>
  <c r="Y242" i="5"/>
  <c r="S244" i="5"/>
  <c r="AA244" i="5" s="1"/>
  <c r="AM244" i="5" s="1"/>
  <c r="AQ244" i="5" s="1"/>
  <c r="W243" i="5"/>
  <c r="BI243" i="5" l="1"/>
  <c r="BQ243" i="5"/>
  <c r="BU243" i="5" s="1"/>
  <c r="BM243" i="5"/>
  <c r="BK242" i="5"/>
  <c r="BS242" i="5"/>
  <c r="BW242" i="5" s="1"/>
  <c r="BO242" i="5"/>
  <c r="BJ243" i="5"/>
  <c r="BR243" i="5"/>
  <c r="BV243" i="5" s="1"/>
  <c r="BN243" i="5"/>
  <c r="BL244" i="5"/>
  <c r="BH244" i="5"/>
  <c r="AZ246" i="5"/>
  <c r="BD245" i="5"/>
  <c r="BP245" i="5" s="1"/>
  <c r="BT245" i="5" s="1"/>
  <c r="BA245" i="5"/>
  <c r="BE244" i="5"/>
  <c r="BC244" i="5"/>
  <c r="BG243" i="5"/>
  <c r="BB245" i="5"/>
  <c r="BF244" i="5"/>
  <c r="AB243" i="5"/>
  <c r="T244" i="5"/>
  <c r="X243" i="5"/>
  <c r="AN242" i="5"/>
  <c r="AR242" i="5" s="1"/>
  <c r="AF242" i="5"/>
  <c r="AJ242" i="5"/>
  <c r="AG243" i="5"/>
  <c r="AK243" i="5"/>
  <c r="AE244" i="5"/>
  <c r="AI244" i="5"/>
  <c r="AD242" i="5"/>
  <c r="AH242" i="5"/>
  <c r="Z243" i="5"/>
  <c r="AL243" i="5" s="1"/>
  <c r="AP243" i="5" s="1"/>
  <c r="R244" i="5"/>
  <c r="V243" i="5"/>
  <c r="U244" i="5"/>
  <c r="AC244" i="5" s="1"/>
  <c r="AO244" i="5" s="1"/>
  <c r="AS244" i="5" s="1"/>
  <c r="Y243" i="5"/>
  <c r="S245" i="5"/>
  <c r="AA245" i="5" s="1"/>
  <c r="AM245" i="5" s="1"/>
  <c r="AQ245" i="5" s="1"/>
  <c r="W244" i="5"/>
  <c r="BJ244" i="5" l="1"/>
  <c r="BR244" i="5"/>
  <c r="BV244" i="5" s="1"/>
  <c r="BN244" i="5"/>
  <c r="BI244" i="5"/>
  <c r="BQ244" i="5"/>
  <c r="BU244" i="5" s="1"/>
  <c r="BM244" i="5"/>
  <c r="BK243" i="5"/>
  <c r="BS243" i="5"/>
  <c r="BW243" i="5" s="1"/>
  <c r="BO243" i="5"/>
  <c r="BC245" i="5"/>
  <c r="BG244" i="5"/>
  <c r="BA246" i="5"/>
  <c r="BE245" i="5"/>
  <c r="BL245" i="5"/>
  <c r="BH245" i="5"/>
  <c r="AZ247" i="5"/>
  <c r="BD246" i="5"/>
  <c r="BP246" i="5" s="1"/>
  <c r="BT246" i="5" s="1"/>
  <c r="BB246" i="5"/>
  <c r="BF245" i="5"/>
  <c r="AB244" i="5"/>
  <c r="X244" i="5"/>
  <c r="T245" i="5"/>
  <c r="AN243" i="5"/>
  <c r="AR243" i="5" s="1"/>
  <c r="AF243" i="5"/>
  <c r="AJ243" i="5"/>
  <c r="AG244" i="5"/>
  <c r="AK244" i="5"/>
  <c r="AE245" i="5"/>
  <c r="AI245" i="5"/>
  <c r="AD243" i="5"/>
  <c r="AH243" i="5"/>
  <c r="Z244" i="5"/>
  <c r="AL244" i="5" s="1"/>
  <c r="AP244" i="5" s="1"/>
  <c r="R245" i="5"/>
  <c r="V244" i="5"/>
  <c r="U245" i="5"/>
  <c r="AC245" i="5" s="1"/>
  <c r="AO245" i="5" s="1"/>
  <c r="AS245" i="5" s="1"/>
  <c r="Y244" i="5"/>
  <c r="S246" i="5"/>
  <c r="AA246" i="5" s="1"/>
  <c r="AM246" i="5" s="1"/>
  <c r="AQ246" i="5" s="1"/>
  <c r="W245" i="5"/>
  <c r="BI245" i="5" l="1"/>
  <c r="BM245" i="5"/>
  <c r="BQ245" i="5"/>
  <c r="BU245" i="5" s="1"/>
  <c r="BJ245" i="5"/>
  <c r="BR245" i="5"/>
  <c r="BV245" i="5" s="1"/>
  <c r="BN245" i="5"/>
  <c r="BK244" i="5"/>
  <c r="BS244" i="5"/>
  <c r="BW244" i="5" s="1"/>
  <c r="BO244" i="5"/>
  <c r="BL246" i="5"/>
  <c r="BH246" i="5"/>
  <c r="AZ248" i="5"/>
  <c r="BD247" i="5"/>
  <c r="BP247" i="5" s="1"/>
  <c r="BT247" i="5" s="1"/>
  <c r="BA247" i="5"/>
  <c r="BE246" i="5"/>
  <c r="BB247" i="5"/>
  <c r="BF246" i="5"/>
  <c r="BC246" i="5"/>
  <c r="BG245" i="5"/>
  <c r="X245" i="5"/>
  <c r="AB245" i="5"/>
  <c r="T246" i="5"/>
  <c r="AN244" i="5"/>
  <c r="AR244" i="5" s="1"/>
  <c r="AF244" i="5"/>
  <c r="AJ244" i="5"/>
  <c r="AG245" i="5"/>
  <c r="AK245" i="5"/>
  <c r="AE246" i="5"/>
  <c r="AI246" i="5"/>
  <c r="AD244" i="5"/>
  <c r="AH244" i="5"/>
  <c r="Z245" i="5"/>
  <c r="AL245" i="5" s="1"/>
  <c r="AP245" i="5" s="1"/>
  <c r="R246" i="5"/>
  <c r="V245" i="5"/>
  <c r="U246" i="5"/>
  <c r="AC246" i="5" s="1"/>
  <c r="AO246" i="5" s="1"/>
  <c r="AS246" i="5" s="1"/>
  <c r="Y245" i="5"/>
  <c r="S247" i="5"/>
  <c r="AA247" i="5" s="1"/>
  <c r="AM247" i="5" s="1"/>
  <c r="AQ247" i="5" s="1"/>
  <c r="W246" i="5"/>
  <c r="BI246" i="5" l="1"/>
  <c r="BM246" i="5"/>
  <c r="BQ246" i="5"/>
  <c r="BU246" i="5" s="1"/>
  <c r="BK245" i="5"/>
  <c r="BO245" i="5"/>
  <c r="BS245" i="5"/>
  <c r="BW245" i="5" s="1"/>
  <c r="BJ246" i="5"/>
  <c r="BR246" i="5"/>
  <c r="BV246" i="5" s="1"/>
  <c r="BN246" i="5"/>
  <c r="BB248" i="5"/>
  <c r="BF247" i="5"/>
  <c r="BA248" i="5"/>
  <c r="BE247" i="5"/>
  <c r="BL247" i="5"/>
  <c r="BH247" i="5"/>
  <c r="AZ249" i="5"/>
  <c r="BD248" i="5"/>
  <c r="BP248" i="5" s="1"/>
  <c r="BT248" i="5" s="1"/>
  <c r="BC247" i="5"/>
  <c r="BG246" i="5"/>
  <c r="AN245" i="5"/>
  <c r="AR245" i="5" s="1"/>
  <c r="AF245" i="5"/>
  <c r="AJ245" i="5"/>
  <c r="AB246" i="5"/>
  <c r="T247" i="5"/>
  <c r="X246" i="5"/>
  <c r="AG246" i="5"/>
  <c r="AK246" i="5"/>
  <c r="AE247" i="5"/>
  <c r="AI247" i="5"/>
  <c r="AD245" i="5"/>
  <c r="AH245" i="5"/>
  <c r="Z246" i="5"/>
  <c r="AL246" i="5" s="1"/>
  <c r="AP246" i="5" s="1"/>
  <c r="R247" i="5"/>
  <c r="V246" i="5"/>
  <c r="U247" i="5"/>
  <c r="AC247" i="5" s="1"/>
  <c r="AO247" i="5" s="1"/>
  <c r="AS247" i="5" s="1"/>
  <c r="Y246" i="5"/>
  <c r="S248" i="5"/>
  <c r="AA248" i="5" s="1"/>
  <c r="AM248" i="5" s="1"/>
  <c r="AQ248" i="5" s="1"/>
  <c r="W247" i="5"/>
  <c r="BI247" i="5" l="1"/>
  <c r="BQ247" i="5"/>
  <c r="BU247" i="5" s="1"/>
  <c r="BM247" i="5"/>
  <c r="BK246" i="5"/>
  <c r="BO246" i="5"/>
  <c r="BS246" i="5"/>
  <c r="BW246" i="5" s="1"/>
  <c r="BJ247" i="5"/>
  <c r="BR247" i="5"/>
  <c r="BV247" i="5" s="1"/>
  <c r="BN247" i="5"/>
  <c r="BD249" i="5"/>
  <c r="BP249" i="5" s="1"/>
  <c r="BT249" i="5" s="1"/>
  <c r="AZ250" i="5"/>
  <c r="BA249" i="5"/>
  <c r="BE248" i="5"/>
  <c r="BC248" i="5"/>
  <c r="BG247" i="5"/>
  <c r="BB249" i="5"/>
  <c r="BF248" i="5"/>
  <c r="BL248" i="5"/>
  <c r="BH248" i="5"/>
  <c r="T248" i="5"/>
  <c r="AB247" i="5"/>
  <c r="X247" i="5"/>
  <c r="AN246" i="5"/>
  <c r="AR246" i="5" s="1"/>
  <c r="AF246" i="5"/>
  <c r="AJ246" i="5"/>
  <c r="AG247" i="5"/>
  <c r="AK247" i="5"/>
  <c r="AE248" i="5"/>
  <c r="AI248" i="5"/>
  <c r="AD246" i="5"/>
  <c r="AH246" i="5"/>
  <c r="Z247" i="5"/>
  <c r="AL247" i="5" s="1"/>
  <c r="AP247" i="5" s="1"/>
  <c r="R248" i="5"/>
  <c r="V247" i="5"/>
  <c r="U248" i="5"/>
  <c r="AC248" i="5" s="1"/>
  <c r="AO248" i="5" s="1"/>
  <c r="AS248" i="5" s="1"/>
  <c r="Y247" i="5"/>
  <c r="S249" i="5"/>
  <c r="AA249" i="5" s="1"/>
  <c r="AM249" i="5" s="1"/>
  <c r="AQ249" i="5" s="1"/>
  <c r="W248" i="5"/>
  <c r="BK247" i="5" l="1"/>
  <c r="BS247" i="5"/>
  <c r="BW247" i="5" s="1"/>
  <c r="BO247" i="5"/>
  <c r="BI248" i="5"/>
  <c r="BQ248" i="5"/>
  <c r="BU248" i="5" s="1"/>
  <c r="BM248" i="5"/>
  <c r="BJ248" i="5"/>
  <c r="BR248" i="5"/>
  <c r="BV248" i="5" s="1"/>
  <c r="BN248" i="5"/>
  <c r="BC249" i="5"/>
  <c r="BG248" i="5"/>
  <c r="BF249" i="5"/>
  <c r="BB250" i="5"/>
  <c r="BE249" i="5"/>
  <c r="BA250" i="5"/>
  <c r="AZ251" i="5"/>
  <c r="BD250" i="5"/>
  <c r="BP250" i="5" s="1"/>
  <c r="BT250" i="5" s="1"/>
  <c r="BH249" i="5"/>
  <c r="BL249" i="5"/>
  <c r="AN247" i="5"/>
  <c r="AR247" i="5" s="1"/>
  <c r="AF247" i="5"/>
  <c r="AJ247" i="5"/>
  <c r="AB248" i="5"/>
  <c r="T249" i="5"/>
  <c r="X248" i="5"/>
  <c r="AG248" i="5"/>
  <c r="AK248" i="5"/>
  <c r="AE249" i="5"/>
  <c r="AI249" i="5"/>
  <c r="AD247" i="5"/>
  <c r="AH247" i="5"/>
  <c r="Z248" i="5"/>
  <c r="AL248" i="5" s="1"/>
  <c r="AP248" i="5" s="1"/>
  <c r="R249" i="5"/>
  <c r="V248" i="5"/>
  <c r="U249" i="5"/>
  <c r="AC249" i="5" s="1"/>
  <c r="AO249" i="5" s="1"/>
  <c r="AS249" i="5" s="1"/>
  <c r="Y248" i="5"/>
  <c r="S250" i="5"/>
  <c r="AA250" i="5" s="1"/>
  <c r="AM250" i="5" s="1"/>
  <c r="AQ250" i="5" s="1"/>
  <c r="W249" i="5"/>
  <c r="BJ249" i="5" l="1"/>
  <c r="BR249" i="5"/>
  <c r="BV249" i="5" s="1"/>
  <c r="BN249" i="5"/>
  <c r="BK248" i="5"/>
  <c r="BS248" i="5"/>
  <c r="BW248" i="5" s="1"/>
  <c r="BO248" i="5"/>
  <c r="BI249" i="5"/>
  <c r="BQ249" i="5"/>
  <c r="BU249" i="5" s="1"/>
  <c r="BM249" i="5"/>
  <c r="BA251" i="5"/>
  <c r="BE250" i="5"/>
  <c r="BB251" i="5"/>
  <c r="BF250" i="5"/>
  <c r="BL250" i="5"/>
  <c r="BH250" i="5"/>
  <c r="AZ252" i="5"/>
  <c r="BD251" i="5"/>
  <c r="BP251" i="5" s="1"/>
  <c r="BT251" i="5" s="1"/>
  <c r="BG249" i="5"/>
  <c r="BC250" i="5"/>
  <c r="AN248" i="5"/>
  <c r="AR248" i="5" s="1"/>
  <c r="AF248" i="5"/>
  <c r="AJ248" i="5"/>
  <c r="AB249" i="5"/>
  <c r="T250" i="5"/>
  <c r="X249" i="5"/>
  <c r="AG249" i="5"/>
  <c r="AK249" i="5"/>
  <c r="AE250" i="5"/>
  <c r="AI250" i="5"/>
  <c r="AD248" i="5"/>
  <c r="AH248" i="5"/>
  <c r="Z249" i="5"/>
  <c r="AL249" i="5" s="1"/>
  <c r="AP249" i="5" s="1"/>
  <c r="R250" i="5"/>
  <c r="V249" i="5"/>
  <c r="U250" i="5"/>
  <c r="AC250" i="5" s="1"/>
  <c r="AO250" i="5" s="1"/>
  <c r="AS250" i="5" s="1"/>
  <c r="Y249" i="5"/>
  <c r="S251" i="5"/>
  <c r="AA251" i="5" s="1"/>
  <c r="AM251" i="5" s="1"/>
  <c r="AQ251" i="5" s="1"/>
  <c r="W250" i="5"/>
  <c r="BJ250" i="5" l="1"/>
  <c r="BN250" i="5"/>
  <c r="BR250" i="5"/>
  <c r="BV250" i="5" s="1"/>
  <c r="BI250" i="5"/>
  <c r="BQ250" i="5"/>
  <c r="BU250" i="5" s="1"/>
  <c r="BM250" i="5"/>
  <c r="BK249" i="5"/>
  <c r="BS249" i="5"/>
  <c r="BW249" i="5" s="1"/>
  <c r="BO249" i="5"/>
  <c r="AZ253" i="5"/>
  <c r="BD252" i="5"/>
  <c r="BP252" i="5" s="1"/>
  <c r="BT252" i="5" s="1"/>
  <c r="BC251" i="5"/>
  <c r="BG250" i="5"/>
  <c r="BB252" i="5"/>
  <c r="BF251" i="5"/>
  <c r="BA252" i="5"/>
  <c r="BE251" i="5"/>
  <c r="BL251" i="5"/>
  <c r="BH251" i="5"/>
  <c r="T251" i="5"/>
  <c r="AB250" i="5"/>
  <c r="X250" i="5"/>
  <c r="AN249" i="5"/>
  <c r="AR249" i="5" s="1"/>
  <c r="AF249" i="5"/>
  <c r="AJ249" i="5"/>
  <c r="AG250" i="5"/>
  <c r="AK250" i="5"/>
  <c r="AE251" i="5"/>
  <c r="AI251" i="5"/>
  <c r="AD249" i="5"/>
  <c r="AH249" i="5"/>
  <c r="Z250" i="5"/>
  <c r="AL250" i="5" s="1"/>
  <c r="AP250" i="5" s="1"/>
  <c r="V250" i="5"/>
  <c r="R251" i="5"/>
  <c r="U251" i="5"/>
  <c r="AC251" i="5" s="1"/>
  <c r="AO251" i="5" s="1"/>
  <c r="AS251" i="5" s="1"/>
  <c r="Y250" i="5"/>
  <c r="S252" i="5"/>
  <c r="AA252" i="5" s="1"/>
  <c r="AM252" i="5" s="1"/>
  <c r="AQ252" i="5" s="1"/>
  <c r="W251" i="5"/>
  <c r="BK250" i="5" l="1"/>
  <c r="BS250" i="5"/>
  <c r="BW250" i="5" s="1"/>
  <c r="BO250" i="5"/>
  <c r="BI251" i="5"/>
  <c r="BQ251" i="5"/>
  <c r="BU251" i="5" s="1"/>
  <c r="BM251" i="5"/>
  <c r="BJ251" i="5"/>
  <c r="BR251" i="5"/>
  <c r="BV251" i="5" s="1"/>
  <c r="BN251" i="5"/>
  <c r="BA253" i="5"/>
  <c r="BE252" i="5"/>
  <c r="BB253" i="5"/>
  <c r="BF252" i="5"/>
  <c r="BH252" i="5"/>
  <c r="BL252" i="5"/>
  <c r="BC252" i="5"/>
  <c r="BG251" i="5"/>
  <c r="AZ254" i="5"/>
  <c r="BD254" i="5" s="1"/>
  <c r="BD253" i="5"/>
  <c r="BP253" i="5" s="1"/>
  <c r="BT253" i="5" s="1"/>
  <c r="AN250" i="5"/>
  <c r="AR250" i="5" s="1"/>
  <c r="AF250" i="5"/>
  <c r="AJ250" i="5"/>
  <c r="AB251" i="5"/>
  <c r="T252" i="5"/>
  <c r="X251" i="5"/>
  <c r="AG251" i="5"/>
  <c r="AK251" i="5"/>
  <c r="AE252" i="5"/>
  <c r="AI252" i="5"/>
  <c r="AD250" i="5"/>
  <c r="AH250" i="5"/>
  <c r="Z251" i="5"/>
  <c r="AL251" i="5" s="1"/>
  <c r="AP251" i="5" s="1"/>
  <c r="R252" i="5"/>
  <c r="V251" i="5"/>
  <c r="U252" i="5"/>
  <c r="AC252" i="5" s="1"/>
  <c r="AO252" i="5" s="1"/>
  <c r="AS252" i="5" s="1"/>
  <c r="Y251" i="5"/>
  <c r="S253" i="5"/>
  <c r="AA253" i="5" s="1"/>
  <c r="AM253" i="5" s="1"/>
  <c r="AQ253" i="5" s="1"/>
  <c r="AQ255" i="5" s="1"/>
  <c r="AW6" i="5" s="1"/>
  <c r="W252" i="5"/>
  <c r="BJ252" i="5" l="1"/>
  <c r="BR252" i="5"/>
  <c r="BV252" i="5" s="1"/>
  <c r="BN252" i="5"/>
  <c r="BI252" i="5"/>
  <c r="BQ252" i="5"/>
  <c r="BU252" i="5" s="1"/>
  <c r="BM252" i="5"/>
  <c r="BK251" i="5"/>
  <c r="BS251" i="5"/>
  <c r="BW251" i="5" s="1"/>
  <c r="BO251" i="5"/>
  <c r="BC253" i="5"/>
  <c r="BG252" i="5"/>
  <c r="BB254" i="5"/>
  <c r="BF254" i="5" s="1"/>
  <c r="BF253" i="5"/>
  <c r="BL253" i="5"/>
  <c r="BH253" i="5"/>
  <c r="BL254" i="5"/>
  <c r="BH254" i="5"/>
  <c r="BA254" i="5"/>
  <c r="BE254" i="5" s="1"/>
  <c r="BE253" i="5"/>
  <c r="AB252" i="5"/>
  <c r="X252" i="5"/>
  <c r="T253" i="5"/>
  <c r="AN251" i="5"/>
  <c r="AR251" i="5" s="1"/>
  <c r="AF251" i="5"/>
  <c r="AJ251" i="5"/>
  <c r="AG252" i="5"/>
  <c r="AK252" i="5"/>
  <c r="AE253" i="5"/>
  <c r="AI253" i="5"/>
  <c r="AD251" i="5"/>
  <c r="AH251" i="5"/>
  <c r="Z252" i="5"/>
  <c r="AL252" i="5" s="1"/>
  <c r="AP252" i="5" s="1"/>
  <c r="V252" i="5"/>
  <c r="R253" i="5"/>
  <c r="U253" i="5"/>
  <c r="AC253" i="5" s="1"/>
  <c r="AO253" i="5" s="1"/>
  <c r="AS253" i="5" s="1"/>
  <c r="AS255" i="5" s="1"/>
  <c r="AW8" i="5" s="1"/>
  <c r="Y252" i="5"/>
  <c r="S254" i="5"/>
  <c r="AA254" i="5" s="1"/>
  <c r="W253" i="5"/>
  <c r="BJ253" i="5" l="1"/>
  <c r="BR253" i="5"/>
  <c r="BV253" i="5" s="1"/>
  <c r="BN253" i="5"/>
  <c r="BJ254" i="5"/>
  <c r="BN254" i="5"/>
  <c r="BI253" i="5"/>
  <c r="BM253" i="5"/>
  <c r="BQ253" i="5"/>
  <c r="BU253" i="5" s="1"/>
  <c r="BK252" i="5"/>
  <c r="BS252" i="5"/>
  <c r="BW252" i="5" s="1"/>
  <c r="BO252" i="5"/>
  <c r="BI254" i="5"/>
  <c r="BM254" i="5"/>
  <c r="BC254" i="5"/>
  <c r="BG254" i="5" s="1"/>
  <c r="BG253" i="5"/>
  <c r="AB253" i="5"/>
  <c r="T254" i="5"/>
  <c r="X253" i="5"/>
  <c r="AN252" i="5"/>
  <c r="AR252" i="5" s="1"/>
  <c r="AF252" i="5"/>
  <c r="AJ252" i="5"/>
  <c r="AG253" i="5"/>
  <c r="AK253" i="5"/>
  <c r="AE254" i="5"/>
  <c r="AE255" i="5" s="1"/>
  <c r="AI254" i="5"/>
  <c r="AI255" i="5" s="1"/>
  <c r="AV6" i="5"/>
  <c r="AD252" i="5"/>
  <c r="AH252" i="5"/>
  <c r="Z253" i="5"/>
  <c r="AL253" i="5" s="1"/>
  <c r="V253" i="5"/>
  <c r="R254" i="5"/>
  <c r="U254" i="5"/>
  <c r="AC254" i="5" s="1"/>
  <c r="Y253" i="5"/>
  <c r="BK253" i="5" l="1"/>
  <c r="BO253" i="5"/>
  <c r="BS253" i="5"/>
  <c r="BW253" i="5" s="1"/>
  <c r="BK254" i="5"/>
  <c r="BO254" i="5"/>
  <c r="AB254" i="5"/>
  <c r="AV7" i="5"/>
  <c r="AN253" i="5"/>
  <c r="AR253" i="5" s="1"/>
  <c r="AR255" i="5" s="1"/>
  <c r="AW7" i="5" s="1"/>
  <c r="AF253" i="5"/>
  <c r="AJ253" i="5"/>
  <c r="AG254" i="5"/>
  <c r="AG255" i="5" s="1"/>
  <c r="AK254" i="5"/>
  <c r="AK255" i="5" s="1"/>
  <c r="AV8" i="5"/>
  <c r="AP253" i="5"/>
  <c r="AL255" i="5"/>
  <c r="AD253" i="5"/>
  <c r="AH253" i="5"/>
  <c r="AV5" i="5"/>
  <c r="Z254" i="5"/>
  <c r="AF254" i="5" l="1"/>
  <c r="AF255" i="5" s="1"/>
  <c r="AJ254" i="5"/>
  <c r="AJ255" i="5" s="1"/>
  <c r="AP255" i="5"/>
  <c r="AW5" i="5" s="1"/>
  <c r="AD254" i="5"/>
  <c r="AD255" i="5" s="1"/>
  <c r="AH254" i="5"/>
  <c r="AH255" i="5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<sst xmlns="http://schemas.openxmlformats.org/spreadsheetml/2006/main" count="271" uniqueCount="124">
  <si>
    <t>Date</t>
  </si>
  <si>
    <t>AAPL (Apple Inc) / $</t>
  </si>
  <si>
    <t>AAPL (Apple Inc) / Volume</t>
  </si>
  <si>
    <t>HON (Honeywell Inc)  Volume</t>
  </si>
  <si>
    <t>HON (Honeywell Inc)  /  $</t>
  </si>
  <si>
    <t>Period</t>
  </si>
  <si>
    <t>(i)</t>
  </si>
  <si>
    <t>(ii)</t>
  </si>
  <si>
    <t>AAPL</t>
  </si>
  <si>
    <t>MAPE_1</t>
  </si>
  <si>
    <t>MAPE_2</t>
  </si>
  <si>
    <t>MAPE_3</t>
  </si>
  <si>
    <t>MAPE_4</t>
  </si>
  <si>
    <t>α = 0.16</t>
  </si>
  <si>
    <t>α = 0.32</t>
  </si>
  <si>
    <t>α = 0.6</t>
  </si>
  <si>
    <t>α = 0.78</t>
  </si>
  <si>
    <t>Alpha</t>
  </si>
  <si>
    <t>253rd value</t>
  </si>
  <si>
    <t>MAPD</t>
  </si>
  <si>
    <t>Exponential Smoothing for AAPL</t>
  </si>
  <si>
    <t>MAPE</t>
  </si>
  <si>
    <t>Error_0.16</t>
  </si>
  <si>
    <t>Abs(Error_0.16</t>
  </si>
  <si>
    <t>Abs(Error_0.32)</t>
  </si>
  <si>
    <t>Abs(Error_0.6)</t>
  </si>
  <si>
    <t>Abs(Error_0.78)</t>
  </si>
  <si>
    <t>Error_0.32</t>
  </si>
  <si>
    <t>Error_0.6</t>
  </si>
  <si>
    <t>Error_0.78</t>
  </si>
  <si>
    <t>Error^2_0.16</t>
  </si>
  <si>
    <t>Error^2_0.32</t>
  </si>
  <si>
    <t>Error^2_0.6</t>
  </si>
  <si>
    <t>Error^2_0.78</t>
  </si>
  <si>
    <t>%age error_0.16</t>
  </si>
  <si>
    <t>%age error_0.32</t>
  </si>
  <si>
    <t>%age error_0.6</t>
  </si>
  <si>
    <t>%age error_0.78</t>
  </si>
  <si>
    <t>HON</t>
  </si>
  <si>
    <t>Exponential Smoothing for HON</t>
  </si>
  <si>
    <t>(iii)</t>
  </si>
  <si>
    <t>α = 0.60</t>
  </si>
  <si>
    <t>(β=0.16)</t>
  </si>
  <si>
    <t>TREND(β=0.16)</t>
  </si>
  <si>
    <t>Forecast ((β=0.16)</t>
  </si>
  <si>
    <t>(β=0.36)</t>
  </si>
  <si>
    <t>TREND(β=0.36)</t>
  </si>
  <si>
    <t>Forecast(β=0.36)</t>
  </si>
  <si>
    <t>(β=0.66)</t>
  </si>
  <si>
    <t>TREND (β=0.66)</t>
  </si>
  <si>
    <t>Forecast (β=0.66)</t>
  </si>
  <si>
    <t>(β=0.86)</t>
  </si>
  <si>
    <t>TREND (β=0.86)</t>
  </si>
  <si>
    <t>Forecast (β=0.86)</t>
  </si>
  <si>
    <t>MAPE Abs(%age Error)- 0.78</t>
  </si>
  <si>
    <t>MAPE Abs(%age Error) - 0.6</t>
  </si>
  <si>
    <t>MAPE Abs(%age Error)-0.32</t>
  </si>
  <si>
    <t>MAPE Abs(%age Error)-0.16</t>
  </si>
  <si>
    <t>Beta</t>
  </si>
  <si>
    <t>NA</t>
  </si>
  <si>
    <t>Forecast 5 period weigted average</t>
  </si>
  <si>
    <t>AAPL Actual closing price</t>
  </si>
  <si>
    <t>AAPL forecasted closing price</t>
  </si>
  <si>
    <t>HON closing price</t>
  </si>
  <si>
    <t>HON forecasted closing price</t>
  </si>
  <si>
    <t xml:space="preserve">Slope </t>
  </si>
  <si>
    <t>Intercept</t>
  </si>
  <si>
    <t>Correlation R</t>
  </si>
  <si>
    <r>
      <t>Determination R</t>
    </r>
    <r>
      <rPr>
        <sz val="12"/>
        <color theme="1"/>
        <rFont val="Calibri (Body)"/>
      </rPr>
      <t>2</t>
    </r>
  </si>
  <si>
    <t>Predicted y AAPL</t>
  </si>
  <si>
    <t>Residual AAPL</t>
  </si>
  <si>
    <t>Residual mean</t>
  </si>
  <si>
    <t>Resudual standard deviation</t>
  </si>
  <si>
    <t>Residual standard deviation</t>
  </si>
  <si>
    <t>Predicted y HON</t>
  </si>
  <si>
    <t>Residual HON</t>
  </si>
  <si>
    <t>Residual Independent</t>
  </si>
  <si>
    <t>Residual homoscedastic</t>
  </si>
  <si>
    <t>Normal Probability plot of residuals</t>
  </si>
  <si>
    <t>Standardized residuals- AAPL</t>
  </si>
  <si>
    <t>Ranks I - AAPL</t>
  </si>
  <si>
    <t>Cummulative area - (I-0.5/)n</t>
  </si>
  <si>
    <t xml:space="preserve">Standard z value </t>
  </si>
  <si>
    <t>Standardized residuals- HON</t>
  </si>
  <si>
    <t>Ranks I - HON</t>
  </si>
  <si>
    <t>Chi square test of normality of residuals</t>
  </si>
  <si>
    <t>Hypothesis:</t>
  </si>
  <si>
    <t>HO =The residuals are normally distributed</t>
  </si>
  <si>
    <t xml:space="preserve">H1 = The residuals are not normally distributed </t>
  </si>
  <si>
    <t xml:space="preserve">alpha = 0.05 </t>
  </si>
  <si>
    <t xml:space="preserve">Sample Size </t>
  </si>
  <si>
    <t>Minimum</t>
  </si>
  <si>
    <t>Maximum</t>
  </si>
  <si>
    <t>Range</t>
  </si>
  <si>
    <t>Cell length</t>
  </si>
  <si>
    <t>Number of cells</t>
  </si>
  <si>
    <t>Mean</t>
  </si>
  <si>
    <t>Standard deviation</t>
  </si>
  <si>
    <t>1st cell</t>
  </si>
  <si>
    <t>2nd cell</t>
  </si>
  <si>
    <t>3rd cell</t>
  </si>
  <si>
    <t>4th cell</t>
  </si>
  <si>
    <t>5th cell</t>
  </si>
  <si>
    <t>6th cell</t>
  </si>
  <si>
    <t>7th cell</t>
  </si>
  <si>
    <t>8th cell</t>
  </si>
  <si>
    <t>9th cell</t>
  </si>
  <si>
    <t>Cell Start</t>
  </si>
  <si>
    <t>Cell End</t>
  </si>
  <si>
    <t>Probability</t>
  </si>
  <si>
    <t>sum</t>
  </si>
  <si>
    <t>Expected Frequency E</t>
  </si>
  <si>
    <t>Observed Frequency O</t>
  </si>
  <si>
    <t>Chi Square</t>
  </si>
  <si>
    <t>(E-O)^2/E</t>
  </si>
  <si>
    <t>df</t>
  </si>
  <si>
    <t xml:space="preserve">P value </t>
  </si>
  <si>
    <t>Conclusion</t>
  </si>
  <si>
    <t>Since P value is lesser than significance level (0.05), we have an evidence to reject null hypothesis</t>
  </si>
  <si>
    <t>P value</t>
  </si>
  <si>
    <t>Adjusted Exponential Smoothing - AAPL</t>
  </si>
  <si>
    <t>Adjusted Exponential Smoothing - HON</t>
  </si>
  <si>
    <t>MAPE AAPL</t>
  </si>
  <si>
    <t>MAPE 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</si>
</sst>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00"/>
    <numFmt numFmtId="167" formatCode="0.0000"/>
    <numFmt numFmtId="184" formatCode="0.000%"/>
    <numFmt numFmtId="192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6" fillId="33" borderId="0" xfId="0" applyFont="1" applyFill="1" applyAlignment="1">
      <alignment horizontal="center" vertical="center"/>
    </xf>
    <xf numFmtId="2" fontId="0" fillId="0" borderId="0" xfId="0" applyNumberFormat="1"/>
    <xf numFmtId="0" fontId="16" fillId="33" borderId="11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9" fontId="0" fillId="0" borderId="11" xfId="42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9" fontId="0" fillId="0" borderId="0" xfId="42" applyFont="1"/>
    <xf numFmtId="184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16" fillId="34" borderId="0" xfId="0" applyFont="1" applyFill="1"/>
    <xf numFmtId="2" fontId="16" fillId="34" borderId="0" xfId="0" applyNumberFormat="1" applyFont="1" applyFill="1"/>
    <xf numFmtId="9" fontId="16" fillId="34" borderId="0" xfId="42" applyFont="1" applyFill="1"/>
    <xf numFmtId="0" fontId="16" fillId="35" borderId="11" xfId="0" applyFont="1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6" fillId="36" borderId="0" xfId="0" applyFont="1" applyFill="1"/>
    <xf numFmtId="0" fontId="0" fillId="37" borderId="11" xfId="0" applyFill="1" applyBorder="1" applyAlignment="1">
      <alignment horizontal="center"/>
    </xf>
    <xf numFmtId="0" fontId="0" fillId="38" borderId="11" xfId="0" applyFill="1" applyBorder="1" applyAlignment="1">
      <alignment horizontal="center"/>
    </xf>
    <xf numFmtId="192" fontId="16" fillId="39" borderId="0" xfId="42" applyNumberFormat="1" applyFont="1" applyFill="1"/>
    <xf numFmtId="0" fontId="0" fillId="38" borderId="0" xfId="0" applyFill="1"/>
    <xf numFmtId="0" fontId="16" fillId="0" borderId="11" xfId="0" applyFont="1" applyBorder="1"/>
    <xf numFmtId="0" fontId="16" fillId="0" borderId="11" xfId="0" applyFont="1" applyBorder="1" applyAlignment="1">
      <alignment horizontal="center"/>
    </xf>
    <xf numFmtId="0" fontId="0" fillId="40" borderId="0" xfId="0" applyFill="1"/>
    <xf numFmtId="0" fontId="16" fillId="40" borderId="0" xfId="0" applyFont="1" applyFill="1"/>
    <xf numFmtId="167" fontId="16" fillId="40" borderId="0" xfId="0" applyNumberFormat="1" applyFont="1" applyFill="1"/>
    <xf numFmtId="2" fontId="16" fillId="40" borderId="0" xfId="0" applyNumberFormat="1" applyFont="1" applyFill="1"/>
    <xf numFmtId="0" fontId="16" fillId="36" borderId="0" xfId="0" applyFont="1" applyFill="1" applyAlignment="1">
      <alignment horizontal="center"/>
    </xf>
    <xf numFmtId="2" fontId="0" fillId="41" borderId="0" xfId="0" applyNumberFormat="1" applyFill="1"/>
    <xf numFmtId="1" fontId="0" fillId="0" borderId="0" xfId="0" applyNumberFormat="1"/>
    <xf numFmtId="0" fontId="16" fillId="42" borderId="0" xfId="0" applyFont="1" applyFill="1"/>
    <xf numFmtId="49" fontId="16" fillId="42" borderId="0" xfId="0" applyNumberFormat="1" applyFont="1" applyFill="1"/>
    <xf numFmtId="1" fontId="16" fillId="0" borderId="0" xfId="0" applyNumberFormat="1" applyFont="1"/>
    <xf numFmtId="0" fontId="16" fillId="0" borderId="0" xfId="0" applyFont="1" applyAlignment="1">
      <alignment vertical="top" wrapText="1"/>
    </xf>
    <xf numFmtId="14" fontId="0" fillId="0" borderId="11" xfId="0" applyNumberFormat="1" applyBorder="1" applyAlignment="1">
      <alignment horizontal="center"/>
    </xf>
    <xf numFmtId="9" fontId="0" fillId="42" borderId="0" xfId="42" applyFont="1" applyFill="1"/>
    <xf numFmtId="165" fontId="16" fillId="0" borderId="0" xfId="0" applyNumberFormat="1" applyFont="1"/>
    <xf numFmtId="164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  <a:r>
              <a:rPr lang="en-US" baseline="0"/>
              <a:t> </a:t>
            </a:r>
            <a:r>
              <a:rPr lang="en-US"/>
              <a:t>Apple Inc closing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'6050_Module3Project_Data'!$B$1</c:f>
              <c:strCache>
                <c:ptCount val="1"/>
                <c:pt idx="0">
                  <c:v>Period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'6050_Module3Project_Data'!$B$2:$B$258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5-0B44-88A7-3C5D730A6664}"/>
            </c:ext>
          </c:extLst>
        </c:ser>
        <c:ser>
          <c:idx val="1"/>
          <c:order val="1"/>
          <c:tx>
            <c:strRef>
              <c:f>'6050_Module3Project_Data'!$C$1</c:f>
              <c:strCache>
                <c:ptCount val="1"/>
                <c:pt idx="0">
                  <c:v>AAPL (Apple Inc) / $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7"/>
            <c:dispRSqr val="1"/>
            <c:dispEq val="0"/>
            <c:trendlineLbl>
              <c:layout>
                <c:manualLayout>
                  <c:x val="-2.0718595938715268E-2"/>
                  <c:y val="-0.49383580249126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'6050_Module3Project_Data'!$C$2:$C$258</c:f>
              <c:numCache>
                <c:formatCode>0.00</c:formatCode>
                <c:ptCount val="257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5-0B44-88A7-3C5D730A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904592"/>
        <c:axId val="780893776"/>
      </c:lineChart>
      <c:catAx>
        <c:axId val="7809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93776"/>
        <c:crosses val="autoZero"/>
        <c:auto val="1"/>
        <c:lblAlgn val="ctr"/>
        <c:lblOffset val="100"/>
        <c:noMultiLvlLbl val="0"/>
      </c:catAx>
      <c:valAx>
        <c:axId val="7808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0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755030621172357E-2"/>
                  <c:y val="-0.308689683020391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-0.0355x + 162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0.0237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'Part 3'!$E$2:$E$258</c:f>
              <c:numCache>
                <c:formatCode>0.00</c:formatCode>
                <c:ptCount val="257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  <c:pt idx="252" formatCode="General">
                  <c:v>196.99</c:v>
                </c:pt>
                <c:pt idx="253" formatCode="General">
                  <c:v>201.98</c:v>
                </c:pt>
                <c:pt idx="254" formatCode="General">
                  <c:v>199.29</c:v>
                </c:pt>
                <c:pt idx="255" formatCode="General">
                  <c:v>197.24</c:v>
                </c:pt>
                <c:pt idx="256" formatCode="General">
                  <c:v>201.54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1-BA42-B180-C364C2A62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24767"/>
        <c:axId val="755201759"/>
      </c:scatterChart>
      <c:valAx>
        <c:axId val="122612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01759"/>
        <c:crosses val="autoZero"/>
        <c:crossBetween val="midCat"/>
      </c:valAx>
      <c:valAx>
        <c:axId val="7552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2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  <a:r>
              <a:rPr lang="en-US" baseline="0"/>
              <a:t> residual chart - Residual Vs predicted </a:t>
            </a:r>
            <a:endParaRPr lang="en-US"/>
          </a:p>
        </c:rich>
      </c:tx>
      <c:layout>
        <c:manualLayout>
          <c:xMode val="edge"/>
          <c:yMode val="edge"/>
          <c:x val="0.1827371384276447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'Part 3'!$H$2:$H$258</c:f>
              <c:numCache>
                <c:formatCode>0.00</c:formatCode>
                <c:ptCount val="257"/>
                <c:pt idx="0">
                  <c:v>56.043666554248418</c:v>
                </c:pt>
                <c:pt idx="1">
                  <c:v>56.287428272164213</c:v>
                </c:pt>
                <c:pt idx="2">
                  <c:v>56.531189990080016</c:v>
                </c:pt>
                <c:pt idx="3">
                  <c:v>56.774951707995811</c:v>
                </c:pt>
                <c:pt idx="4">
                  <c:v>57.018713425911614</c:v>
                </c:pt>
                <c:pt idx="5">
                  <c:v>57.262475143827409</c:v>
                </c:pt>
                <c:pt idx="6">
                  <c:v>57.506236861743211</c:v>
                </c:pt>
                <c:pt idx="7">
                  <c:v>57.749998579659014</c:v>
                </c:pt>
                <c:pt idx="8">
                  <c:v>57.993760297574809</c:v>
                </c:pt>
                <c:pt idx="9">
                  <c:v>58.237522015490612</c:v>
                </c:pt>
                <c:pt idx="10">
                  <c:v>58.481283733406407</c:v>
                </c:pt>
                <c:pt idx="11">
                  <c:v>58.72504545132221</c:v>
                </c:pt>
                <c:pt idx="12">
                  <c:v>58.968807169238005</c:v>
                </c:pt>
                <c:pt idx="13">
                  <c:v>59.212568887153807</c:v>
                </c:pt>
                <c:pt idx="14">
                  <c:v>59.45633060506961</c:v>
                </c:pt>
                <c:pt idx="15">
                  <c:v>59.700092322985405</c:v>
                </c:pt>
                <c:pt idx="16">
                  <c:v>59.943854040901208</c:v>
                </c:pt>
                <c:pt idx="17">
                  <c:v>60.187615758817003</c:v>
                </c:pt>
                <c:pt idx="18">
                  <c:v>60.431377476732806</c:v>
                </c:pt>
                <c:pt idx="19">
                  <c:v>60.675139194648608</c:v>
                </c:pt>
                <c:pt idx="20">
                  <c:v>60.918900912564403</c:v>
                </c:pt>
                <c:pt idx="21">
                  <c:v>61.162662630480206</c:v>
                </c:pt>
                <c:pt idx="22">
                  <c:v>61.406424348396001</c:v>
                </c:pt>
                <c:pt idx="23">
                  <c:v>61.650186066311804</c:v>
                </c:pt>
                <c:pt idx="24">
                  <c:v>61.893947784227606</c:v>
                </c:pt>
                <c:pt idx="25">
                  <c:v>62.137709502143402</c:v>
                </c:pt>
                <c:pt idx="26">
                  <c:v>62.381471220059204</c:v>
                </c:pt>
                <c:pt idx="27">
                  <c:v>62.625232937974999</c:v>
                </c:pt>
                <c:pt idx="28">
                  <c:v>62.868994655890802</c:v>
                </c:pt>
                <c:pt idx="29">
                  <c:v>63.112756373806597</c:v>
                </c:pt>
                <c:pt idx="30">
                  <c:v>63.3565180917224</c:v>
                </c:pt>
                <c:pt idx="31">
                  <c:v>63.600279809638195</c:v>
                </c:pt>
                <c:pt idx="32">
                  <c:v>63.844041527553998</c:v>
                </c:pt>
                <c:pt idx="33">
                  <c:v>64.0878032454698</c:v>
                </c:pt>
                <c:pt idx="34">
                  <c:v>64.331564963385603</c:v>
                </c:pt>
                <c:pt idx="35">
                  <c:v>64.575326681301391</c:v>
                </c:pt>
                <c:pt idx="36">
                  <c:v>64.819088399217193</c:v>
                </c:pt>
                <c:pt idx="37">
                  <c:v>65.062850117132996</c:v>
                </c:pt>
                <c:pt idx="38">
                  <c:v>65.306611835048798</c:v>
                </c:pt>
                <c:pt idx="39">
                  <c:v>65.550373552964601</c:v>
                </c:pt>
                <c:pt idx="40">
                  <c:v>65.794135270880389</c:v>
                </c:pt>
                <c:pt idx="41">
                  <c:v>66.037896988796192</c:v>
                </c:pt>
                <c:pt idx="42">
                  <c:v>66.281658706711994</c:v>
                </c:pt>
                <c:pt idx="43">
                  <c:v>66.525420424627796</c:v>
                </c:pt>
                <c:pt idx="44">
                  <c:v>66.769182142543599</c:v>
                </c:pt>
                <c:pt idx="45">
                  <c:v>67.012943860459387</c:v>
                </c:pt>
                <c:pt idx="46">
                  <c:v>67.25670557837519</c:v>
                </c:pt>
                <c:pt idx="47">
                  <c:v>67.500467296290992</c:v>
                </c:pt>
                <c:pt idx="48">
                  <c:v>67.744229014206795</c:v>
                </c:pt>
                <c:pt idx="49">
                  <c:v>67.987990732122597</c:v>
                </c:pt>
                <c:pt idx="50">
                  <c:v>68.231752450038385</c:v>
                </c:pt>
                <c:pt idx="51">
                  <c:v>68.475514167954188</c:v>
                </c:pt>
                <c:pt idx="52">
                  <c:v>68.71927588586999</c:v>
                </c:pt>
                <c:pt idx="53">
                  <c:v>68.963037603785793</c:v>
                </c:pt>
                <c:pt idx="54">
                  <c:v>69.206799321701581</c:v>
                </c:pt>
                <c:pt idx="55">
                  <c:v>69.450561039617384</c:v>
                </c:pt>
                <c:pt idx="56">
                  <c:v>69.694322757533186</c:v>
                </c:pt>
                <c:pt idx="57">
                  <c:v>69.938084475448989</c:v>
                </c:pt>
                <c:pt idx="58">
                  <c:v>70.181846193364777</c:v>
                </c:pt>
                <c:pt idx="59">
                  <c:v>70.425607911280579</c:v>
                </c:pt>
                <c:pt idx="60">
                  <c:v>70.669369629196382</c:v>
                </c:pt>
                <c:pt idx="61">
                  <c:v>70.913131347112184</c:v>
                </c:pt>
                <c:pt idx="62">
                  <c:v>71.156893065027987</c:v>
                </c:pt>
                <c:pt idx="63">
                  <c:v>71.400654782943775</c:v>
                </c:pt>
                <c:pt idx="64">
                  <c:v>71.644416500859577</c:v>
                </c:pt>
                <c:pt idx="65">
                  <c:v>71.88817821877538</c:v>
                </c:pt>
                <c:pt idx="66">
                  <c:v>72.131939936691182</c:v>
                </c:pt>
                <c:pt idx="67">
                  <c:v>72.375701654606985</c:v>
                </c:pt>
                <c:pt idx="68">
                  <c:v>72.619463372522773</c:v>
                </c:pt>
                <c:pt idx="69">
                  <c:v>72.863225090438576</c:v>
                </c:pt>
                <c:pt idx="70">
                  <c:v>73.106986808354378</c:v>
                </c:pt>
                <c:pt idx="71">
                  <c:v>73.350748526270181</c:v>
                </c:pt>
                <c:pt idx="72">
                  <c:v>73.594510244185983</c:v>
                </c:pt>
                <c:pt idx="73">
                  <c:v>73.838271962101771</c:v>
                </c:pt>
                <c:pt idx="74">
                  <c:v>74.082033680017574</c:v>
                </c:pt>
                <c:pt idx="75">
                  <c:v>74.325795397933376</c:v>
                </c:pt>
                <c:pt idx="76">
                  <c:v>74.569557115849179</c:v>
                </c:pt>
                <c:pt idx="77">
                  <c:v>74.813318833764981</c:v>
                </c:pt>
                <c:pt idx="78">
                  <c:v>75.05708055168077</c:v>
                </c:pt>
                <c:pt idx="79">
                  <c:v>75.300842269596572</c:v>
                </c:pt>
                <c:pt idx="80">
                  <c:v>75.544603987512374</c:v>
                </c:pt>
                <c:pt idx="81">
                  <c:v>75.788365705428177</c:v>
                </c:pt>
                <c:pt idx="82">
                  <c:v>76.032127423343979</c:v>
                </c:pt>
                <c:pt idx="83">
                  <c:v>76.275889141259768</c:v>
                </c:pt>
                <c:pt idx="84">
                  <c:v>76.51965085917557</c:v>
                </c:pt>
                <c:pt idx="85">
                  <c:v>76.763412577091373</c:v>
                </c:pt>
                <c:pt idx="86">
                  <c:v>77.007174295007175</c:v>
                </c:pt>
                <c:pt idx="87">
                  <c:v>77.250936012922978</c:v>
                </c:pt>
                <c:pt idx="88">
                  <c:v>77.494697730838766</c:v>
                </c:pt>
                <c:pt idx="89">
                  <c:v>77.738459448754568</c:v>
                </c:pt>
                <c:pt idx="90">
                  <c:v>77.982221166670371</c:v>
                </c:pt>
                <c:pt idx="91">
                  <c:v>78.225982884586159</c:v>
                </c:pt>
                <c:pt idx="92">
                  <c:v>78.469744602501976</c:v>
                </c:pt>
                <c:pt idx="93">
                  <c:v>78.713506320417764</c:v>
                </c:pt>
                <c:pt idx="94">
                  <c:v>78.957268038333567</c:v>
                </c:pt>
                <c:pt idx="95">
                  <c:v>79.201029756249369</c:v>
                </c:pt>
                <c:pt idx="96">
                  <c:v>79.444791474165157</c:v>
                </c:pt>
                <c:pt idx="97">
                  <c:v>79.68855319208096</c:v>
                </c:pt>
                <c:pt idx="98">
                  <c:v>79.932314909996762</c:v>
                </c:pt>
                <c:pt idx="99">
                  <c:v>80.176076627912565</c:v>
                </c:pt>
                <c:pt idx="100">
                  <c:v>80.419838345828367</c:v>
                </c:pt>
                <c:pt idx="101">
                  <c:v>80.663600063744155</c:v>
                </c:pt>
                <c:pt idx="102">
                  <c:v>80.907361781659958</c:v>
                </c:pt>
                <c:pt idx="103">
                  <c:v>81.15112349957576</c:v>
                </c:pt>
                <c:pt idx="104">
                  <c:v>81.394885217491563</c:v>
                </c:pt>
                <c:pt idx="105">
                  <c:v>81.638646935407365</c:v>
                </c:pt>
                <c:pt idx="106">
                  <c:v>81.882408653323154</c:v>
                </c:pt>
                <c:pt idx="107">
                  <c:v>82.126170371238956</c:v>
                </c:pt>
                <c:pt idx="108">
                  <c:v>82.369932089154759</c:v>
                </c:pt>
                <c:pt idx="109">
                  <c:v>82.613693807070561</c:v>
                </c:pt>
                <c:pt idx="110">
                  <c:v>82.857455524986364</c:v>
                </c:pt>
                <c:pt idx="111">
                  <c:v>83.101217242902152</c:v>
                </c:pt>
                <c:pt idx="112">
                  <c:v>83.344978960817954</c:v>
                </c:pt>
                <c:pt idx="113">
                  <c:v>83.588740678733757</c:v>
                </c:pt>
                <c:pt idx="114">
                  <c:v>83.832502396649559</c:v>
                </c:pt>
                <c:pt idx="115">
                  <c:v>84.076264114565362</c:v>
                </c:pt>
                <c:pt idx="116">
                  <c:v>84.32002583248115</c:v>
                </c:pt>
                <c:pt idx="117">
                  <c:v>84.563787550396952</c:v>
                </c:pt>
                <c:pt idx="118">
                  <c:v>84.807549268312755</c:v>
                </c:pt>
                <c:pt idx="119">
                  <c:v>85.051310986228557</c:v>
                </c:pt>
                <c:pt idx="120">
                  <c:v>85.29507270414436</c:v>
                </c:pt>
                <c:pt idx="121">
                  <c:v>85.538834422060148</c:v>
                </c:pt>
                <c:pt idx="122">
                  <c:v>85.782596139975951</c:v>
                </c:pt>
                <c:pt idx="123">
                  <c:v>86.026357857891753</c:v>
                </c:pt>
                <c:pt idx="124">
                  <c:v>86.270119575807556</c:v>
                </c:pt>
                <c:pt idx="125">
                  <c:v>86.513881293723358</c:v>
                </c:pt>
                <c:pt idx="126">
                  <c:v>86.757643011639146</c:v>
                </c:pt>
                <c:pt idx="127">
                  <c:v>87.001404729554949</c:v>
                </c:pt>
                <c:pt idx="128">
                  <c:v>87.245166447470751</c:v>
                </c:pt>
                <c:pt idx="129">
                  <c:v>87.48892816538654</c:v>
                </c:pt>
                <c:pt idx="130">
                  <c:v>87.732689883302342</c:v>
                </c:pt>
                <c:pt idx="131">
                  <c:v>87.976451601218145</c:v>
                </c:pt>
                <c:pt idx="132">
                  <c:v>88.220213319133947</c:v>
                </c:pt>
                <c:pt idx="133">
                  <c:v>88.46397503704975</c:v>
                </c:pt>
                <c:pt idx="134">
                  <c:v>88.707736754965538</c:v>
                </c:pt>
                <c:pt idx="135">
                  <c:v>88.951498472881354</c:v>
                </c:pt>
                <c:pt idx="136">
                  <c:v>89.195260190797143</c:v>
                </c:pt>
                <c:pt idx="137">
                  <c:v>89.439021908712945</c:v>
                </c:pt>
                <c:pt idx="138">
                  <c:v>89.682783626628748</c:v>
                </c:pt>
                <c:pt idx="139">
                  <c:v>89.926545344544536</c:v>
                </c:pt>
                <c:pt idx="140">
                  <c:v>90.170307062460353</c:v>
                </c:pt>
                <c:pt idx="141">
                  <c:v>90.414068780376141</c:v>
                </c:pt>
                <c:pt idx="142">
                  <c:v>90.657830498291943</c:v>
                </c:pt>
                <c:pt idx="143">
                  <c:v>90.901592216207746</c:v>
                </c:pt>
                <c:pt idx="144">
                  <c:v>91.145353934123534</c:v>
                </c:pt>
                <c:pt idx="145">
                  <c:v>91.389115652039337</c:v>
                </c:pt>
                <c:pt idx="146">
                  <c:v>91.632877369955139</c:v>
                </c:pt>
                <c:pt idx="147">
                  <c:v>91.876639087870942</c:v>
                </c:pt>
                <c:pt idx="148">
                  <c:v>92.120400805786744</c:v>
                </c:pt>
                <c:pt idx="149">
                  <c:v>92.364162523702532</c:v>
                </c:pt>
                <c:pt idx="150">
                  <c:v>92.607924241618335</c:v>
                </c:pt>
                <c:pt idx="151">
                  <c:v>92.851685959534137</c:v>
                </c:pt>
                <c:pt idx="152">
                  <c:v>93.095447677449926</c:v>
                </c:pt>
                <c:pt idx="153">
                  <c:v>93.339209395365742</c:v>
                </c:pt>
                <c:pt idx="154">
                  <c:v>93.582971113281531</c:v>
                </c:pt>
                <c:pt idx="155">
                  <c:v>93.826732831197333</c:v>
                </c:pt>
                <c:pt idx="156">
                  <c:v>94.070494549113135</c:v>
                </c:pt>
                <c:pt idx="157">
                  <c:v>94.314256267028924</c:v>
                </c:pt>
                <c:pt idx="158">
                  <c:v>94.55801798494474</c:v>
                </c:pt>
                <c:pt idx="159">
                  <c:v>94.801779702860529</c:v>
                </c:pt>
                <c:pt idx="160">
                  <c:v>95.045541420776331</c:v>
                </c:pt>
                <c:pt idx="161">
                  <c:v>95.289303138692134</c:v>
                </c:pt>
                <c:pt idx="162">
                  <c:v>95.533064856607922</c:v>
                </c:pt>
                <c:pt idx="163">
                  <c:v>95.776826574523739</c:v>
                </c:pt>
                <c:pt idx="164">
                  <c:v>96.020588292439527</c:v>
                </c:pt>
                <c:pt idx="165">
                  <c:v>96.264350010355329</c:v>
                </c:pt>
                <c:pt idx="166">
                  <c:v>96.508111728271132</c:v>
                </c:pt>
                <c:pt idx="167">
                  <c:v>96.75187344618692</c:v>
                </c:pt>
                <c:pt idx="168">
                  <c:v>96.995635164102737</c:v>
                </c:pt>
                <c:pt idx="169">
                  <c:v>97.239396882018525</c:v>
                </c:pt>
                <c:pt idx="170">
                  <c:v>97.483158599934328</c:v>
                </c:pt>
                <c:pt idx="171">
                  <c:v>97.72692031785013</c:v>
                </c:pt>
                <c:pt idx="172">
                  <c:v>97.970682035765918</c:v>
                </c:pt>
                <c:pt idx="173">
                  <c:v>98.214443753681735</c:v>
                </c:pt>
                <c:pt idx="174">
                  <c:v>98.458205471597523</c:v>
                </c:pt>
                <c:pt idx="175">
                  <c:v>98.701967189513326</c:v>
                </c:pt>
                <c:pt idx="176">
                  <c:v>98.945728907429128</c:v>
                </c:pt>
                <c:pt idx="177">
                  <c:v>99.189490625344916</c:v>
                </c:pt>
                <c:pt idx="178">
                  <c:v>99.433252343260719</c:v>
                </c:pt>
                <c:pt idx="179">
                  <c:v>99.677014061176521</c:v>
                </c:pt>
                <c:pt idx="180">
                  <c:v>99.920775779092324</c:v>
                </c:pt>
                <c:pt idx="181">
                  <c:v>100.16453749700813</c:v>
                </c:pt>
                <c:pt idx="182">
                  <c:v>100.40829921492391</c:v>
                </c:pt>
                <c:pt idx="183">
                  <c:v>100.65206093283972</c:v>
                </c:pt>
                <c:pt idx="184">
                  <c:v>100.89582265075552</c:v>
                </c:pt>
                <c:pt idx="185">
                  <c:v>101.13958436867132</c:v>
                </c:pt>
                <c:pt idx="186">
                  <c:v>101.38334608658712</c:v>
                </c:pt>
                <c:pt idx="187">
                  <c:v>101.62710780450291</c:v>
                </c:pt>
                <c:pt idx="188">
                  <c:v>101.87086952241872</c:v>
                </c:pt>
                <c:pt idx="189">
                  <c:v>102.11463124033452</c:v>
                </c:pt>
                <c:pt idx="190">
                  <c:v>102.35839295825031</c:v>
                </c:pt>
                <c:pt idx="191">
                  <c:v>102.60215467616612</c:v>
                </c:pt>
                <c:pt idx="192">
                  <c:v>102.84591639408191</c:v>
                </c:pt>
                <c:pt idx="193">
                  <c:v>103.08967811199771</c:v>
                </c:pt>
                <c:pt idx="194">
                  <c:v>103.33343982991352</c:v>
                </c:pt>
                <c:pt idx="195">
                  <c:v>103.5772015478293</c:v>
                </c:pt>
                <c:pt idx="196">
                  <c:v>103.82096326574512</c:v>
                </c:pt>
                <c:pt idx="197">
                  <c:v>104.06472498366091</c:v>
                </c:pt>
                <c:pt idx="198">
                  <c:v>104.30848670157671</c:v>
                </c:pt>
                <c:pt idx="199">
                  <c:v>104.55224841949251</c:v>
                </c:pt>
                <c:pt idx="200">
                  <c:v>104.7960101374083</c:v>
                </c:pt>
                <c:pt idx="201">
                  <c:v>105.03977185532412</c:v>
                </c:pt>
                <c:pt idx="202">
                  <c:v>105.28353357323991</c:v>
                </c:pt>
                <c:pt idx="203">
                  <c:v>105.52729529115571</c:v>
                </c:pt>
                <c:pt idx="204">
                  <c:v>105.77105700907151</c:v>
                </c:pt>
                <c:pt idx="205">
                  <c:v>106.0148187269873</c:v>
                </c:pt>
                <c:pt idx="206">
                  <c:v>106.25858044490312</c:v>
                </c:pt>
                <c:pt idx="207">
                  <c:v>106.50234216281891</c:v>
                </c:pt>
                <c:pt idx="208">
                  <c:v>106.74610388073471</c:v>
                </c:pt>
                <c:pt idx="209">
                  <c:v>106.98986559865051</c:v>
                </c:pt>
                <c:pt idx="210">
                  <c:v>107.2336273165663</c:v>
                </c:pt>
                <c:pt idx="211">
                  <c:v>107.47738903448212</c:v>
                </c:pt>
                <c:pt idx="212">
                  <c:v>107.7211507523979</c:v>
                </c:pt>
                <c:pt idx="213">
                  <c:v>107.96491247031371</c:v>
                </c:pt>
                <c:pt idx="214">
                  <c:v>108.20867418822951</c:v>
                </c:pt>
                <c:pt idx="215">
                  <c:v>108.4524359061453</c:v>
                </c:pt>
                <c:pt idx="216">
                  <c:v>108.6961976240611</c:v>
                </c:pt>
                <c:pt idx="217">
                  <c:v>108.9399593419769</c:v>
                </c:pt>
                <c:pt idx="218">
                  <c:v>109.1837210598927</c:v>
                </c:pt>
                <c:pt idx="219">
                  <c:v>109.42748277780851</c:v>
                </c:pt>
                <c:pt idx="220">
                  <c:v>109.6712444957243</c:v>
                </c:pt>
                <c:pt idx="221">
                  <c:v>109.9150062136401</c:v>
                </c:pt>
                <c:pt idx="222">
                  <c:v>110.1587679315559</c:v>
                </c:pt>
                <c:pt idx="223">
                  <c:v>110.4025296494717</c:v>
                </c:pt>
                <c:pt idx="224">
                  <c:v>110.64629136738751</c:v>
                </c:pt>
                <c:pt idx="225">
                  <c:v>110.89005308530329</c:v>
                </c:pt>
                <c:pt idx="226">
                  <c:v>111.1338148032191</c:v>
                </c:pt>
                <c:pt idx="227">
                  <c:v>111.3775765211349</c:v>
                </c:pt>
                <c:pt idx="228">
                  <c:v>111.62133823905069</c:v>
                </c:pt>
                <c:pt idx="229">
                  <c:v>111.8650999569665</c:v>
                </c:pt>
                <c:pt idx="230">
                  <c:v>112.10886167488229</c:v>
                </c:pt>
                <c:pt idx="231">
                  <c:v>112.35262339279809</c:v>
                </c:pt>
                <c:pt idx="232">
                  <c:v>112.5963851107139</c:v>
                </c:pt>
                <c:pt idx="233">
                  <c:v>112.84014682862968</c:v>
                </c:pt>
                <c:pt idx="234">
                  <c:v>113.0839085465455</c:v>
                </c:pt>
                <c:pt idx="235">
                  <c:v>113.32767026446129</c:v>
                </c:pt>
                <c:pt idx="236">
                  <c:v>113.57143198237709</c:v>
                </c:pt>
                <c:pt idx="237">
                  <c:v>113.81519370029289</c:v>
                </c:pt>
                <c:pt idx="238">
                  <c:v>114.05895541820868</c:v>
                </c:pt>
                <c:pt idx="239">
                  <c:v>114.3027171361245</c:v>
                </c:pt>
                <c:pt idx="240">
                  <c:v>114.54647885404029</c:v>
                </c:pt>
                <c:pt idx="241">
                  <c:v>114.79024057195609</c:v>
                </c:pt>
                <c:pt idx="242">
                  <c:v>115.03400228987189</c:v>
                </c:pt>
                <c:pt idx="243">
                  <c:v>115.27776400778768</c:v>
                </c:pt>
                <c:pt idx="244">
                  <c:v>115.5215257257035</c:v>
                </c:pt>
                <c:pt idx="245">
                  <c:v>115.76528744361929</c:v>
                </c:pt>
                <c:pt idx="246">
                  <c:v>116.00904916153509</c:v>
                </c:pt>
                <c:pt idx="247">
                  <c:v>116.25281087945089</c:v>
                </c:pt>
                <c:pt idx="248">
                  <c:v>116.49657259736668</c:v>
                </c:pt>
                <c:pt idx="249">
                  <c:v>116.7403343152825</c:v>
                </c:pt>
                <c:pt idx="250">
                  <c:v>116.98409603319828</c:v>
                </c:pt>
                <c:pt idx="251">
                  <c:v>117.22785775111409</c:v>
                </c:pt>
                <c:pt idx="252">
                  <c:v>117.47161946902989</c:v>
                </c:pt>
                <c:pt idx="253">
                  <c:v>117.71538118694568</c:v>
                </c:pt>
                <c:pt idx="254">
                  <c:v>117.95914290486148</c:v>
                </c:pt>
                <c:pt idx="255">
                  <c:v>118.20290462277728</c:v>
                </c:pt>
                <c:pt idx="256">
                  <c:v>118.44666634069308</c:v>
                </c:pt>
              </c:numCache>
            </c:numRef>
          </c:xVal>
          <c:yVal>
            <c:numRef>
              <c:f>'Part 3'!$I$2:$I$258</c:f>
              <c:numCache>
                <c:formatCode>0.00</c:formatCode>
                <c:ptCount val="257"/>
                <c:pt idx="0">
                  <c:v>7.9108774457515807</c:v>
                </c:pt>
                <c:pt idx="1">
                  <c:v>8.1735627278357939</c:v>
                </c:pt>
                <c:pt idx="2">
                  <c:v>7.8707880099199841</c:v>
                </c:pt>
                <c:pt idx="3">
                  <c:v>8.2440992920041936</c:v>
                </c:pt>
                <c:pt idx="4">
                  <c:v>7.550446574088383</c:v>
                </c:pt>
                <c:pt idx="5">
                  <c:v>8.0737368561725944</c:v>
                </c:pt>
                <c:pt idx="6">
                  <c:v>8.1593971382567858</c:v>
                </c:pt>
                <c:pt idx="7">
                  <c:v>7.7165084203409933</c:v>
                </c:pt>
                <c:pt idx="8">
                  <c:v>6.7106157024251871</c:v>
                </c:pt>
                <c:pt idx="9">
                  <c:v>6.1767459845093953</c:v>
                </c:pt>
                <c:pt idx="10">
                  <c:v>5.87644326659359</c:v>
                </c:pt>
                <c:pt idx="11">
                  <c:v>6.7611225486777968</c:v>
                </c:pt>
                <c:pt idx="12">
                  <c:v>6.0060078307620017</c:v>
                </c:pt>
                <c:pt idx="13">
                  <c:v>6.6349961128461956</c:v>
                </c:pt>
                <c:pt idx="14">
                  <c:v>6.2461843949303955</c:v>
                </c:pt>
                <c:pt idx="15">
                  <c:v>5.2427486770145961</c:v>
                </c:pt>
                <c:pt idx="16">
                  <c:v>3.8410619590987949</c:v>
                </c:pt>
                <c:pt idx="17">
                  <c:v>4.160277241182996</c:v>
                </c:pt>
                <c:pt idx="18">
                  <c:v>4.8605685232671902</c:v>
                </c:pt>
                <c:pt idx="19">
                  <c:v>5.8779918053513853</c:v>
                </c:pt>
                <c:pt idx="20">
                  <c:v>4.7024830874356027</c:v>
                </c:pt>
                <c:pt idx="21">
                  <c:v>4.8422353695197913</c:v>
                </c:pt>
                <c:pt idx="22">
                  <c:v>5.1614616516040002</c:v>
                </c:pt>
                <c:pt idx="23">
                  <c:v>5.0873319336881906</c:v>
                </c:pt>
                <c:pt idx="24">
                  <c:v>5.7507592157723906</c:v>
                </c:pt>
                <c:pt idx="25">
                  <c:v>6.6649254978565935</c:v>
                </c:pt>
                <c:pt idx="26">
                  <c:v>6.5563797799407908</c:v>
                </c:pt>
                <c:pt idx="27">
                  <c:v>6.1478990620250045</c:v>
                </c:pt>
                <c:pt idx="28">
                  <c:v>5.9729703441091999</c:v>
                </c:pt>
                <c:pt idx="29">
                  <c:v>5.5866306261934042</c:v>
                </c:pt>
                <c:pt idx="30">
                  <c:v>6.4639239082776001</c:v>
                </c:pt>
                <c:pt idx="31">
                  <c:v>6.2865381903618101</c:v>
                </c:pt>
                <c:pt idx="32">
                  <c:v>7.4293504724460036</c:v>
                </c:pt>
                <c:pt idx="33">
                  <c:v>7.158549754530199</c:v>
                </c:pt>
                <c:pt idx="34">
                  <c:v>7.3376470366143991</c:v>
                </c:pt>
                <c:pt idx="35">
                  <c:v>7.6175363186986118</c:v>
                </c:pt>
                <c:pt idx="36">
                  <c:v>9.0209536007828035</c:v>
                </c:pt>
                <c:pt idx="37">
                  <c:v>8.0593038828669989</c:v>
                </c:pt>
                <c:pt idx="38">
                  <c:v>8.3982071649512022</c:v>
                </c:pt>
                <c:pt idx="39">
                  <c:v>7.8078114470354052</c:v>
                </c:pt>
                <c:pt idx="40">
                  <c:v>8.7441037291196153</c:v>
                </c:pt>
                <c:pt idx="41">
                  <c:v>10.083601011203811</c:v>
                </c:pt>
                <c:pt idx="42">
                  <c:v>10.011920293288</c:v>
                </c:pt>
                <c:pt idx="43">
                  <c:v>11.398117575372197</c:v>
                </c:pt>
                <c:pt idx="44">
                  <c:v>10.102140857456405</c:v>
                </c:pt>
                <c:pt idx="45">
                  <c:v>9.5289411395406063</c:v>
                </c:pt>
                <c:pt idx="46">
                  <c:v>10.243988421624806</c:v>
                </c:pt>
                <c:pt idx="47">
                  <c:v>10.858228703709003</c:v>
                </c:pt>
                <c:pt idx="48">
                  <c:v>10.083437985793211</c:v>
                </c:pt>
                <c:pt idx="49">
                  <c:v>10.117485267877399</c:v>
                </c:pt>
                <c:pt idx="50">
                  <c:v>10.249868549961619</c:v>
                </c:pt>
                <c:pt idx="51">
                  <c:v>9.7799258320458051</c:v>
                </c:pt>
                <c:pt idx="52">
                  <c:v>7.2350391141300037</c:v>
                </c:pt>
                <c:pt idx="53">
                  <c:v>9.1399743962142139</c:v>
                </c:pt>
                <c:pt idx="54">
                  <c:v>10.531100678298415</c:v>
                </c:pt>
                <c:pt idx="55">
                  <c:v>10.171775960382618</c:v>
                </c:pt>
                <c:pt idx="56">
                  <c:v>6.3976722424668111</c:v>
                </c:pt>
                <c:pt idx="57">
                  <c:v>5.9449335245510184</c:v>
                </c:pt>
                <c:pt idx="58">
                  <c:v>8.2063528066352234</c:v>
                </c:pt>
                <c:pt idx="59">
                  <c:v>8.6017970887194224</c:v>
                </c:pt>
                <c:pt idx="60">
                  <c:v>9.2824053708036161</c:v>
                </c:pt>
                <c:pt idx="61">
                  <c:v>7.9518896528878145</c:v>
                </c:pt>
                <c:pt idx="62">
                  <c:v>8.08270093497201</c:v>
                </c:pt>
                <c:pt idx="63">
                  <c:v>7.3608652170562294</c:v>
                </c:pt>
                <c:pt idx="64">
                  <c:v>8.9875104991404271</c:v>
                </c:pt>
                <c:pt idx="65">
                  <c:v>8.169560781224618</c:v>
                </c:pt>
                <c:pt idx="66">
                  <c:v>7.9455210633088171</c:v>
                </c:pt>
                <c:pt idx="67">
                  <c:v>6.2354963453930168</c:v>
                </c:pt>
                <c:pt idx="68">
                  <c:v>7.130238627477226</c:v>
                </c:pt>
                <c:pt idx="69">
                  <c:v>6.0683389095614189</c:v>
                </c:pt>
                <c:pt idx="70">
                  <c:v>4.0379561916456197</c:v>
                </c:pt>
                <c:pt idx="71">
                  <c:v>0.12977347372981285</c:v>
                </c:pt>
                <c:pt idx="72">
                  <c:v>-2.6029332441859765</c:v>
                </c:pt>
                <c:pt idx="73">
                  <c:v>-1.7205049621017707</c:v>
                </c:pt>
                <c:pt idx="74">
                  <c:v>-6.6784766800175674</c:v>
                </c:pt>
                <c:pt idx="75">
                  <c:v>-6.9616673979333825</c:v>
                </c:pt>
                <c:pt idx="76">
                  <c:v>-0.93378411584917842</c:v>
                </c:pt>
                <c:pt idx="77">
                  <c:v>-3.5161618337649827</c:v>
                </c:pt>
                <c:pt idx="78">
                  <c:v>-0.4528405516807652</c:v>
                </c:pt>
                <c:pt idx="79">
                  <c:v>-3.1165392695965721</c:v>
                </c:pt>
                <c:pt idx="80">
                  <c:v>-4.3189189875123759</c:v>
                </c:pt>
                <c:pt idx="81">
                  <c:v>-10.196057705428174</c:v>
                </c:pt>
                <c:pt idx="82">
                  <c:v>-5.7157594233439823</c:v>
                </c:pt>
                <c:pt idx="83">
                  <c:v>-8.4016441412597658</c:v>
                </c:pt>
                <c:pt idx="84">
                  <c:v>-15.348309859175572</c:v>
                </c:pt>
                <c:pt idx="85">
                  <c:v>-8.263237577091374</c:v>
                </c:pt>
                <c:pt idx="86">
                  <c:v>-17.319342295007175</c:v>
                </c:pt>
                <c:pt idx="87">
                  <c:v>-14.938627012922979</c:v>
                </c:pt>
                <c:pt idx="88">
                  <c:v>-16.707786730838762</c:v>
                </c:pt>
                <c:pt idx="89">
                  <c:v>-17.417303448754566</c:v>
                </c:pt>
                <c:pt idx="90">
                  <c:v>-21.490587166670373</c:v>
                </c:pt>
                <c:pt idx="91">
                  <c:v>-22.934463884586158</c:v>
                </c:pt>
                <c:pt idx="92">
                  <c:v>-17.631083602501974</c:v>
                </c:pt>
                <c:pt idx="93">
                  <c:v>-18.209989320417762</c:v>
                </c:pt>
                <c:pt idx="94">
                  <c:v>-15.269875038333566</c:v>
                </c:pt>
                <c:pt idx="95">
                  <c:v>-18.150435756249372</c:v>
                </c:pt>
                <c:pt idx="96">
                  <c:v>-16.651941474165156</c:v>
                </c:pt>
                <c:pt idx="97">
                  <c:v>-17.02384619208096</c:v>
                </c:pt>
                <c:pt idx="98">
                  <c:v>-20.564840909996761</c:v>
                </c:pt>
                <c:pt idx="99">
                  <c:v>-19.817956627912565</c:v>
                </c:pt>
                <c:pt idx="100">
                  <c:v>-20.929146345828364</c:v>
                </c:pt>
                <c:pt idx="101">
                  <c:v>-15.983096063744156</c:v>
                </c:pt>
                <c:pt idx="102">
                  <c:v>-16.976006781659954</c:v>
                </c:pt>
                <c:pt idx="103">
                  <c:v>-15.583466499575763</c:v>
                </c:pt>
                <c:pt idx="104">
                  <c:v>-15.354083217491564</c:v>
                </c:pt>
                <c:pt idx="105">
                  <c:v>-14.301617935407364</c:v>
                </c:pt>
                <c:pt idx="106">
                  <c:v>-11.144653653323147</c:v>
                </c:pt>
                <c:pt idx="107">
                  <c:v>-12.034060371238951</c:v>
                </c:pt>
                <c:pt idx="108">
                  <c:v>-11.720892089154759</c:v>
                </c:pt>
                <c:pt idx="109">
                  <c:v>-12.923271807070563</c:v>
                </c:pt>
                <c:pt idx="110">
                  <c:v>-14.613574524986362</c:v>
                </c:pt>
                <c:pt idx="111">
                  <c:v>-16.966779242902149</c:v>
                </c:pt>
                <c:pt idx="112">
                  <c:v>-15.30562696081796</c:v>
                </c:pt>
                <c:pt idx="113">
                  <c:v>-15.813067678733759</c:v>
                </c:pt>
                <c:pt idx="114">
                  <c:v>-14.100179396649565</c:v>
                </c:pt>
                <c:pt idx="115">
                  <c:v>-14.294655114565359</c:v>
                </c:pt>
                <c:pt idx="116">
                  <c:v>-15.669535832481145</c:v>
                </c:pt>
                <c:pt idx="117">
                  <c:v>-13.658453550396956</c:v>
                </c:pt>
                <c:pt idx="118">
                  <c:v>-12.40639526831275</c:v>
                </c:pt>
                <c:pt idx="119">
                  <c:v>-13.815768986228562</c:v>
                </c:pt>
                <c:pt idx="120">
                  <c:v>-13.051626704144354</c:v>
                </c:pt>
                <c:pt idx="121">
                  <c:v>-12.211098422060147</c:v>
                </c:pt>
                <c:pt idx="122">
                  <c:v>-11.698314139975949</c:v>
                </c:pt>
                <c:pt idx="123">
                  <c:v>-11.175687857891759</c:v>
                </c:pt>
                <c:pt idx="124">
                  <c:v>-9.0104455758075517</c:v>
                </c:pt>
                <c:pt idx="125">
                  <c:v>-8.0385092937233651</c:v>
                </c:pt>
                <c:pt idx="126">
                  <c:v>-9.1791060116391492</c:v>
                </c:pt>
                <c:pt idx="127">
                  <c:v>-10.359551729554951</c:v>
                </c:pt>
                <c:pt idx="128">
                  <c:v>-10.132480447470755</c:v>
                </c:pt>
                <c:pt idx="129">
                  <c:v>-10.832136165386544</c:v>
                </c:pt>
                <c:pt idx="130">
                  <c:v>-9.2697758833023443</c:v>
                </c:pt>
                <c:pt idx="131">
                  <c:v>-9.966930601218138</c:v>
                </c:pt>
                <c:pt idx="132">
                  <c:v>-8.6935483191339529</c:v>
                </c:pt>
                <c:pt idx="133">
                  <c:v>-9.5302210370497562</c:v>
                </c:pt>
                <c:pt idx="134">
                  <c:v>-9.2657737549655366</c:v>
                </c:pt>
                <c:pt idx="135">
                  <c:v>-10.047636472881351</c:v>
                </c:pt>
                <c:pt idx="136">
                  <c:v>-9.9476171907971462</c:v>
                </c:pt>
                <c:pt idx="137">
                  <c:v>-10.15649790871295</c:v>
                </c:pt>
                <c:pt idx="138">
                  <c:v>-10.477484626628751</c:v>
                </c:pt>
                <c:pt idx="139">
                  <c:v>-9.7471863445445308</c:v>
                </c:pt>
                <c:pt idx="140">
                  <c:v>-9.619762062460353</c:v>
                </c:pt>
                <c:pt idx="141">
                  <c:v>-9.4200887803761475</c:v>
                </c:pt>
                <c:pt idx="142">
                  <c:v>-10.361382498291945</c:v>
                </c:pt>
                <c:pt idx="143">
                  <c:v>-8.3182182162077396</c:v>
                </c:pt>
                <c:pt idx="144">
                  <c:v>-8.073713934123532</c:v>
                </c:pt>
                <c:pt idx="145">
                  <c:v>-5.6942376520393339</c:v>
                </c:pt>
                <c:pt idx="146">
                  <c:v>-3.7332873699551357</c:v>
                </c:pt>
                <c:pt idx="147">
                  <c:v>-8.1971420878709438</c:v>
                </c:pt>
                <c:pt idx="148">
                  <c:v>-7.7184538057867371</c:v>
                </c:pt>
                <c:pt idx="149">
                  <c:v>-6.9184075237025269</c:v>
                </c:pt>
                <c:pt idx="150">
                  <c:v>-4.8976662416183387</c:v>
                </c:pt>
                <c:pt idx="151">
                  <c:v>-5.2634899595341409</c:v>
                </c:pt>
                <c:pt idx="152">
                  <c:v>-5.4723706774499306</c:v>
                </c:pt>
                <c:pt idx="153">
                  <c:v>-6.2168723953657405</c:v>
                </c:pt>
                <c:pt idx="154">
                  <c:v>-4.1811841132815317</c:v>
                </c:pt>
                <c:pt idx="155">
                  <c:v>-2.5166818311973316</c:v>
                </c:pt>
                <c:pt idx="156">
                  <c:v>-4.3722525491131421</c:v>
                </c:pt>
                <c:pt idx="157">
                  <c:v>-3.4252182670289244</c:v>
                </c:pt>
                <c:pt idx="158">
                  <c:v>-6.4616129849447361</c:v>
                </c:pt>
                <c:pt idx="159">
                  <c:v>-4.6750477028605246</c:v>
                </c:pt>
                <c:pt idx="160">
                  <c:v>-4.1664754207763366</c:v>
                </c:pt>
                <c:pt idx="161">
                  <c:v>-4.5821271386921296</c:v>
                </c:pt>
                <c:pt idx="162">
                  <c:v>-4.8258888566079179</c:v>
                </c:pt>
                <c:pt idx="163">
                  <c:v>-2.6432125745237443</c:v>
                </c:pt>
                <c:pt idx="164">
                  <c:v>-3.1759532924395302</c:v>
                </c:pt>
                <c:pt idx="165">
                  <c:v>-1.2573540103553285</c:v>
                </c:pt>
                <c:pt idx="166">
                  <c:v>-1.0925537282711275</c:v>
                </c:pt>
                <c:pt idx="167">
                  <c:v>-1.1694074461869235</c:v>
                </c:pt>
                <c:pt idx="168">
                  <c:v>-1.8541101641027353</c:v>
                </c:pt>
                <c:pt idx="169">
                  <c:v>-0.52343188201852797</c:v>
                </c:pt>
                <c:pt idx="170">
                  <c:v>-0.10204759993432333</c:v>
                </c:pt>
                <c:pt idx="171">
                  <c:v>-1.5440743178501322</c:v>
                </c:pt>
                <c:pt idx="172">
                  <c:v>-1.9821490357659144</c:v>
                </c:pt>
                <c:pt idx="173">
                  <c:v>-0.2030527536817317</c:v>
                </c:pt>
                <c:pt idx="174">
                  <c:v>-1.7995444715975282</c:v>
                </c:pt>
                <c:pt idx="175">
                  <c:v>-1.7717681895133239</c:v>
                </c:pt>
                <c:pt idx="176">
                  <c:v>-6.4274409074291299</c:v>
                </c:pt>
                <c:pt idx="177">
                  <c:v>-6.9003976253449224</c:v>
                </c:pt>
                <c:pt idx="178">
                  <c:v>-4.9568883432607151</c:v>
                </c:pt>
                <c:pt idx="179">
                  <c:v>-6.7526590611765158</c:v>
                </c:pt>
                <c:pt idx="180">
                  <c:v>-5.2152167790923301</c:v>
                </c:pt>
                <c:pt idx="181">
                  <c:v>-4.3130204970081252</c:v>
                </c:pt>
                <c:pt idx="182">
                  <c:v>5.4777867850760913</c:v>
                </c:pt>
                <c:pt idx="183">
                  <c:v>7.9020920671602823</c:v>
                </c:pt>
                <c:pt idx="184">
                  <c:v>8.3832763492444826</c:v>
                </c:pt>
                <c:pt idx="185">
                  <c:v>8.5356096313286827</c:v>
                </c:pt>
                <c:pt idx="186">
                  <c:v>12.118331913412874</c:v>
                </c:pt>
                <c:pt idx="187">
                  <c:v>9.2940271954970939</c:v>
                </c:pt>
                <c:pt idx="188">
                  <c:v>10.662486477581282</c:v>
                </c:pt>
                <c:pt idx="189">
                  <c:v>7.0719917596654795</c:v>
                </c:pt>
                <c:pt idx="190">
                  <c:v>10.456976041749698</c:v>
                </c:pt>
                <c:pt idx="191">
                  <c:v>12.209765323833878</c:v>
                </c:pt>
                <c:pt idx="192">
                  <c:v>11.863685605918093</c:v>
                </c:pt>
                <c:pt idx="193">
                  <c:v>11.32043188800229</c:v>
                </c:pt>
                <c:pt idx="194">
                  <c:v>12.030032170086486</c:v>
                </c:pt>
                <c:pt idx="195">
                  <c:v>11.931015452170698</c:v>
                </c:pt>
                <c:pt idx="196">
                  <c:v>14.25033373425488</c:v>
                </c:pt>
                <c:pt idx="197">
                  <c:v>20.09107501633909</c:v>
                </c:pt>
                <c:pt idx="198">
                  <c:v>21.332252298423285</c:v>
                </c:pt>
                <c:pt idx="199">
                  <c:v>20.057767580507488</c:v>
                </c:pt>
                <c:pt idx="200">
                  <c:v>21.508585862591701</c:v>
                </c:pt>
                <c:pt idx="201">
                  <c:v>19.754929144675884</c:v>
                </c:pt>
                <c:pt idx="202">
                  <c:v>19.30901842676009</c:v>
                </c:pt>
                <c:pt idx="203">
                  <c:v>23.290453708844282</c:v>
                </c:pt>
                <c:pt idx="204">
                  <c:v>28.177840990928502</c:v>
                </c:pt>
                <c:pt idx="205">
                  <c:v>25.15887227301269</c:v>
                </c:pt>
                <c:pt idx="206">
                  <c:v>14.413225555096886</c:v>
                </c:pt>
                <c:pt idx="207">
                  <c:v>14.249328837181096</c:v>
                </c:pt>
                <c:pt idx="208">
                  <c:v>5.8795901192652877</c:v>
                </c:pt>
                <c:pt idx="209">
                  <c:v>10.128077401349486</c:v>
                </c:pt>
                <c:pt idx="210">
                  <c:v>6.060912683433699</c:v>
                </c:pt>
                <c:pt idx="211">
                  <c:v>4.3297169655178891</c:v>
                </c:pt>
                <c:pt idx="212">
                  <c:v>7.4401652476020956</c:v>
                </c:pt>
                <c:pt idx="213">
                  <c:v>7.3760985296862884</c:v>
                </c:pt>
                <c:pt idx="214">
                  <c:v>3.7282078117704884</c:v>
                </c:pt>
                <c:pt idx="215">
                  <c:v>1.6975270938547027</c:v>
                </c:pt>
                <c:pt idx="216">
                  <c:v>-2.0402066240610992</c:v>
                </c:pt>
                <c:pt idx="217">
                  <c:v>0.95045165802309839</c:v>
                </c:pt>
                <c:pt idx="218">
                  <c:v>2.4337109401072894</c:v>
                </c:pt>
                <c:pt idx="219">
                  <c:v>-2.4919737778085107</c:v>
                </c:pt>
                <c:pt idx="220">
                  <c:v>-1.6376294957242976</c:v>
                </c:pt>
                <c:pt idx="221">
                  <c:v>2.1716177863599029</c:v>
                </c:pt>
                <c:pt idx="222">
                  <c:v>4.6032410684441061</c:v>
                </c:pt>
                <c:pt idx="223">
                  <c:v>3.490971350528298</c:v>
                </c:pt>
                <c:pt idx="224">
                  <c:v>4.9642506326124902</c:v>
                </c:pt>
                <c:pt idx="225">
                  <c:v>5.6988069146967035</c:v>
                </c:pt>
                <c:pt idx="226">
                  <c:v>1.6915331967809095</c:v>
                </c:pt>
                <c:pt idx="227">
                  <c:v>4.9217784788651073</c:v>
                </c:pt>
                <c:pt idx="228">
                  <c:v>1.3437727609493066</c:v>
                </c:pt>
                <c:pt idx="229">
                  <c:v>3.0167050430334967</c:v>
                </c:pt>
                <c:pt idx="230">
                  <c:v>2.6631263251177018</c:v>
                </c:pt>
                <c:pt idx="231">
                  <c:v>4.4159236072019041</c:v>
                </c:pt>
                <c:pt idx="232">
                  <c:v>11.589367889286109</c:v>
                </c:pt>
                <c:pt idx="233">
                  <c:v>8.0512871713703191</c:v>
                </c:pt>
                <c:pt idx="234">
                  <c:v>7.8973684534545043</c:v>
                </c:pt>
                <c:pt idx="235">
                  <c:v>7.1744357355387081</c:v>
                </c:pt>
                <c:pt idx="236">
                  <c:v>5.2435780176229088</c:v>
                </c:pt>
                <c:pt idx="237">
                  <c:v>1.9650572997071123</c:v>
                </c:pt>
                <c:pt idx="238">
                  <c:v>3.2486615817913105</c:v>
                </c:pt>
                <c:pt idx="239">
                  <c:v>2.3660068638754979</c:v>
                </c:pt>
                <c:pt idx="240">
                  <c:v>1.0041651459597176</c:v>
                </c:pt>
                <c:pt idx="241">
                  <c:v>5.1632428043916434E-2</c:v>
                </c:pt>
                <c:pt idx="242">
                  <c:v>-0.18215028987189896</c:v>
                </c:pt>
                <c:pt idx="243">
                  <c:v>1.1214139922123252</c:v>
                </c:pt>
                <c:pt idx="244">
                  <c:v>-4.5130497257034961</c:v>
                </c:pt>
                <c:pt idx="245">
                  <c:v>-0.64390344361927987</c:v>
                </c:pt>
                <c:pt idx="246">
                  <c:v>-7.3365331615350868</c:v>
                </c:pt>
                <c:pt idx="247">
                  <c:v>-7.6701468794508969</c:v>
                </c:pt>
                <c:pt idx="248">
                  <c:v>-6.2467785973666849</c:v>
                </c:pt>
                <c:pt idx="249">
                  <c:v>-1.9883123152824993</c:v>
                </c:pt>
                <c:pt idx="250">
                  <c:v>1.840900966801712</c:v>
                </c:pt>
                <c:pt idx="251">
                  <c:v>1.4621442488859202</c:v>
                </c:pt>
                <c:pt idx="252">
                  <c:v>-1.151619469029896</c:v>
                </c:pt>
                <c:pt idx="253">
                  <c:v>-1.7453811869456786</c:v>
                </c:pt>
                <c:pt idx="254">
                  <c:v>1.530857095138515</c:v>
                </c:pt>
                <c:pt idx="255">
                  <c:v>1.0070953772227114</c:v>
                </c:pt>
                <c:pt idx="256">
                  <c:v>0.81333365930692025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98-3C43-AAB5-05E850D97029}"/>
            </c:ext>
          </c:extLst>
        </c:ser>
        <c:ser>
          <c:idx val="0"/>
          <c:order val="1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'Part 3'!$H$2:$H$258</c:f>
              <c:numCache>
                <c:formatCode>0.00</c:formatCode>
                <c:ptCount val="257"/>
                <c:pt idx="0">
                  <c:v>56.043666554248418</c:v>
                </c:pt>
                <c:pt idx="1">
                  <c:v>56.287428272164213</c:v>
                </c:pt>
                <c:pt idx="2">
                  <c:v>56.531189990080016</c:v>
                </c:pt>
                <c:pt idx="3">
                  <c:v>56.774951707995811</c:v>
                </c:pt>
                <c:pt idx="4">
                  <c:v>57.018713425911614</c:v>
                </c:pt>
                <c:pt idx="5">
                  <c:v>57.262475143827409</c:v>
                </c:pt>
                <c:pt idx="6">
                  <c:v>57.506236861743211</c:v>
                </c:pt>
                <c:pt idx="7">
                  <c:v>57.749998579659014</c:v>
                </c:pt>
                <c:pt idx="8">
                  <c:v>57.993760297574809</c:v>
                </c:pt>
                <c:pt idx="9">
                  <c:v>58.237522015490612</c:v>
                </c:pt>
                <c:pt idx="10">
                  <c:v>58.481283733406407</c:v>
                </c:pt>
                <c:pt idx="11">
                  <c:v>58.72504545132221</c:v>
                </c:pt>
                <c:pt idx="12">
                  <c:v>58.968807169238005</c:v>
                </c:pt>
                <c:pt idx="13">
                  <c:v>59.212568887153807</c:v>
                </c:pt>
                <c:pt idx="14">
                  <c:v>59.45633060506961</c:v>
                </c:pt>
                <c:pt idx="15">
                  <c:v>59.700092322985405</c:v>
                </c:pt>
                <c:pt idx="16">
                  <c:v>59.943854040901208</c:v>
                </c:pt>
                <c:pt idx="17">
                  <c:v>60.187615758817003</c:v>
                </c:pt>
                <c:pt idx="18">
                  <c:v>60.431377476732806</c:v>
                </c:pt>
                <c:pt idx="19">
                  <c:v>60.675139194648608</c:v>
                </c:pt>
                <c:pt idx="20">
                  <c:v>60.918900912564403</c:v>
                </c:pt>
                <c:pt idx="21">
                  <c:v>61.162662630480206</c:v>
                </c:pt>
                <c:pt idx="22">
                  <c:v>61.406424348396001</c:v>
                </c:pt>
                <c:pt idx="23">
                  <c:v>61.650186066311804</c:v>
                </c:pt>
                <c:pt idx="24">
                  <c:v>61.893947784227606</c:v>
                </c:pt>
                <c:pt idx="25">
                  <c:v>62.137709502143402</c:v>
                </c:pt>
                <c:pt idx="26">
                  <c:v>62.381471220059204</c:v>
                </c:pt>
                <c:pt idx="27">
                  <c:v>62.625232937974999</c:v>
                </c:pt>
                <c:pt idx="28">
                  <c:v>62.868994655890802</c:v>
                </c:pt>
                <c:pt idx="29">
                  <c:v>63.112756373806597</c:v>
                </c:pt>
                <c:pt idx="30">
                  <c:v>63.3565180917224</c:v>
                </c:pt>
                <c:pt idx="31">
                  <c:v>63.600279809638195</c:v>
                </c:pt>
                <c:pt idx="32">
                  <c:v>63.844041527553998</c:v>
                </c:pt>
                <c:pt idx="33">
                  <c:v>64.0878032454698</c:v>
                </c:pt>
                <c:pt idx="34">
                  <c:v>64.331564963385603</c:v>
                </c:pt>
                <c:pt idx="35">
                  <c:v>64.575326681301391</c:v>
                </c:pt>
                <c:pt idx="36">
                  <c:v>64.819088399217193</c:v>
                </c:pt>
                <c:pt idx="37">
                  <c:v>65.062850117132996</c:v>
                </c:pt>
                <c:pt idx="38">
                  <c:v>65.306611835048798</c:v>
                </c:pt>
                <c:pt idx="39">
                  <c:v>65.550373552964601</c:v>
                </c:pt>
                <c:pt idx="40">
                  <c:v>65.794135270880389</c:v>
                </c:pt>
                <c:pt idx="41">
                  <c:v>66.037896988796192</c:v>
                </c:pt>
                <c:pt idx="42">
                  <c:v>66.281658706711994</c:v>
                </c:pt>
                <c:pt idx="43">
                  <c:v>66.525420424627796</c:v>
                </c:pt>
                <c:pt idx="44">
                  <c:v>66.769182142543599</c:v>
                </c:pt>
                <c:pt idx="45">
                  <c:v>67.012943860459387</c:v>
                </c:pt>
                <c:pt idx="46">
                  <c:v>67.25670557837519</c:v>
                </c:pt>
                <c:pt idx="47">
                  <c:v>67.500467296290992</c:v>
                </c:pt>
                <c:pt idx="48">
                  <c:v>67.744229014206795</c:v>
                </c:pt>
                <c:pt idx="49">
                  <c:v>67.987990732122597</c:v>
                </c:pt>
                <c:pt idx="50">
                  <c:v>68.231752450038385</c:v>
                </c:pt>
                <c:pt idx="51">
                  <c:v>68.475514167954188</c:v>
                </c:pt>
                <c:pt idx="52">
                  <c:v>68.71927588586999</c:v>
                </c:pt>
                <c:pt idx="53">
                  <c:v>68.963037603785793</c:v>
                </c:pt>
                <c:pt idx="54">
                  <c:v>69.206799321701581</c:v>
                </c:pt>
                <c:pt idx="55">
                  <c:v>69.450561039617384</c:v>
                </c:pt>
                <c:pt idx="56">
                  <c:v>69.694322757533186</c:v>
                </c:pt>
                <c:pt idx="57">
                  <c:v>69.938084475448989</c:v>
                </c:pt>
                <c:pt idx="58">
                  <c:v>70.181846193364777</c:v>
                </c:pt>
                <c:pt idx="59">
                  <c:v>70.425607911280579</c:v>
                </c:pt>
                <c:pt idx="60">
                  <c:v>70.669369629196382</c:v>
                </c:pt>
                <c:pt idx="61">
                  <c:v>70.913131347112184</c:v>
                </c:pt>
                <c:pt idx="62">
                  <c:v>71.156893065027987</c:v>
                </c:pt>
                <c:pt idx="63">
                  <c:v>71.400654782943775</c:v>
                </c:pt>
                <c:pt idx="64">
                  <c:v>71.644416500859577</c:v>
                </c:pt>
                <c:pt idx="65">
                  <c:v>71.88817821877538</c:v>
                </c:pt>
                <c:pt idx="66">
                  <c:v>72.131939936691182</c:v>
                </c:pt>
                <c:pt idx="67">
                  <c:v>72.375701654606985</c:v>
                </c:pt>
                <c:pt idx="68">
                  <c:v>72.619463372522773</c:v>
                </c:pt>
                <c:pt idx="69">
                  <c:v>72.863225090438576</c:v>
                </c:pt>
                <c:pt idx="70">
                  <c:v>73.106986808354378</c:v>
                </c:pt>
                <c:pt idx="71">
                  <c:v>73.350748526270181</c:v>
                </c:pt>
                <c:pt idx="72">
                  <c:v>73.594510244185983</c:v>
                </c:pt>
                <c:pt idx="73">
                  <c:v>73.838271962101771</c:v>
                </c:pt>
                <c:pt idx="74">
                  <c:v>74.082033680017574</c:v>
                </c:pt>
                <c:pt idx="75">
                  <c:v>74.325795397933376</c:v>
                </c:pt>
                <c:pt idx="76">
                  <c:v>74.569557115849179</c:v>
                </c:pt>
                <c:pt idx="77">
                  <c:v>74.813318833764981</c:v>
                </c:pt>
                <c:pt idx="78">
                  <c:v>75.05708055168077</c:v>
                </c:pt>
                <c:pt idx="79">
                  <c:v>75.300842269596572</c:v>
                </c:pt>
                <c:pt idx="80">
                  <c:v>75.544603987512374</c:v>
                </c:pt>
                <c:pt idx="81">
                  <c:v>75.788365705428177</c:v>
                </c:pt>
                <c:pt idx="82">
                  <c:v>76.032127423343979</c:v>
                </c:pt>
                <c:pt idx="83">
                  <c:v>76.275889141259768</c:v>
                </c:pt>
                <c:pt idx="84">
                  <c:v>76.51965085917557</c:v>
                </c:pt>
                <c:pt idx="85">
                  <c:v>76.763412577091373</c:v>
                </c:pt>
                <c:pt idx="86">
                  <c:v>77.007174295007175</c:v>
                </c:pt>
                <c:pt idx="87">
                  <c:v>77.250936012922978</c:v>
                </c:pt>
                <c:pt idx="88">
                  <c:v>77.494697730838766</c:v>
                </c:pt>
                <c:pt idx="89">
                  <c:v>77.738459448754568</c:v>
                </c:pt>
                <c:pt idx="90">
                  <c:v>77.982221166670371</c:v>
                </c:pt>
                <c:pt idx="91">
                  <c:v>78.225982884586159</c:v>
                </c:pt>
                <c:pt idx="92">
                  <c:v>78.469744602501976</c:v>
                </c:pt>
                <c:pt idx="93">
                  <c:v>78.713506320417764</c:v>
                </c:pt>
                <c:pt idx="94">
                  <c:v>78.957268038333567</c:v>
                </c:pt>
                <c:pt idx="95">
                  <c:v>79.201029756249369</c:v>
                </c:pt>
                <c:pt idx="96">
                  <c:v>79.444791474165157</c:v>
                </c:pt>
                <c:pt idx="97">
                  <c:v>79.68855319208096</c:v>
                </c:pt>
                <c:pt idx="98">
                  <c:v>79.932314909996762</c:v>
                </c:pt>
                <c:pt idx="99">
                  <c:v>80.176076627912565</c:v>
                </c:pt>
                <c:pt idx="100">
                  <c:v>80.419838345828367</c:v>
                </c:pt>
                <c:pt idx="101">
                  <c:v>80.663600063744155</c:v>
                </c:pt>
                <c:pt idx="102">
                  <c:v>80.907361781659958</c:v>
                </c:pt>
                <c:pt idx="103">
                  <c:v>81.15112349957576</c:v>
                </c:pt>
                <c:pt idx="104">
                  <c:v>81.394885217491563</c:v>
                </c:pt>
                <c:pt idx="105">
                  <c:v>81.638646935407365</c:v>
                </c:pt>
                <c:pt idx="106">
                  <c:v>81.882408653323154</c:v>
                </c:pt>
                <c:pt idx="107">
                  <c:v>82.126170371238956</c:v>
                </c:pt>
                <c:pt idx="108">
                  <c:v>82.369932089154759</c:v>
                </c:pt>
                <c:pt idx="109">
                  <c:v>82.613693807070561</c:v>
                </c:pt>
                <c:pt idx="110">
                  <c:v>82.857455524986364</c:v>
                </c:pt>
                <c:pt idx="111">
                  <c:v>83.101217242902152</c:v>
                </c:pt>
                <c:pt idx="112">
                  <c:v>83.344978960817954</c:v>
                </c:pt>
                <c:pt idx="113">
                  <c:v>83.588740678733757</c:v>
                </c:pt>
                <c:pt idx="114">
                  <c:v>83.832502396649559</c:v>
                </c:pt>
                <c:pt idx="115">
                  <c:v>84.076264114565362</c:v>
                </c:pt>
                <c:pt idx="116">
                  <c:v>84.32002583248115</c:v>
                </c:pt>
                <c:pt idx="117">
                  <c:v>84.563787550396952</c:v>
                </c:pt>
                <c:pt idx="118">
                  <c:v>84.807549268312755</c:v>
                </c:pt>
                <c:pt idx="119">
                  <c:v>85.051310986228557</c:v>
                </c:pt>
                <c:pt idx="120">
                  <c:v>85.29507270414436</c:v>
                </c:pt>
                <c:pt idx="121">
                  <c:v>85.538834422060148</c:v>
                </c:pt>
                <c:pt idx="122">
                  <c:v>85.782596139975951</c:v>
                </c:pt>
                <c:pt idx="123">
                  <c:v>86.026357857891753</c:v>
                </c:pt>
                <c:pt idx="124">
                  <c:v>86.270119575807556</c:v>
                </c:pt>
                <c:pt idx="125">
                  <c:v>86.513881293723358</c:v>
                </c:pt>
                <c:pt idx="126">
                  <c:v>86.757643011639146</c:v>
                </c:pt>
                <c:pt idx="127">
                  <c:v>87.001404729554949</c:v>
                </c:pt>
                <c:pt idx="128">
                  <c:v>87.245166447470751</c:v>
                </c:pt>
                <c:pt idx="129">
                  <c:v>87.48892816538654</c:v>
                </c:pt>
                <c:pt idx="130">
                  <c:v>87.732689883302342</c:v>
                </c:pt>
                <c:pt idx="131">
                  <c:v>87.976451601218145</c:v>
                </c:pt>
                <c:pt idx="132">
                  <c:v>88.220213319133947</c:v>
                </c:pt>
                <c:pt idx="133">
                  <c:v>88.46397503704975</c:v>
                </c:pt>
                <c:pt idx="134">
                  <c:v>88.707736754965538</c:v>
                </c:pt>
                <c:pt idx="135">
                  <c:v>88.951498472881354</c:v>
                </c:pt>
                <c:pt idx="136">
                  <c:v>89.195260190797143</c:v>
                </c:pt>
                <c:pt idx="137">
                  <c:v>89.439021908712945</c:v>
                </c:pt>
                <c:pt idx="138">
                  <c:v>89.682783626628748</c:v>
                </c:pt>
                <c:pt idx="139">
                  <c:v>89.926545344544536</c:v>
                </c:pt>
                <c:pt idx="140">
                  <c:v>90.170307062460353</c:v>
                </c:pt>
                <c:pt idx="141">
                  <c:v>90.414068780376141</c:v>
                </c:pt>
                <c:pt idx="142">
                  <c:v>90.657830498291943</c:v>
                </c:pt>
                <c:pt idx="143">
                  <c:v>90.901592216207746</c:v>
                </c:pt>
                <c:pt idx="144">
                  <c:v>91.145353934123534</c:v>
                </c:pt>
                <c:pt idx="145">
                  <c:v>91.389115652039337</c:v>
                </c:pt>
                <c:pt idx="146">
                  <c:v>91.632877369955139</c:v>
                </c:pt>
                <c:pt idx="147">
                  <c:v>91.876639087870942</c:v>
                </c:pt>
                <c:pt idx="148">
                  <c:v>92.120400805786744</c:v>
                </c:pt>
                <c:pt idx="149">
                  <c:v>92.364162523702532</c:v>
                </c:pt>
                <c:pt idx="150">
                  <c:v>92.607924241618335</c:v>
                </c:pt>
                <c:pt idx="151">
                  <c:v>92.851685959534137</c:v>
                </c:pt>
                <c:pt idx="152">
                  <c:v>93.095447677449926</c:v>
                </c:pt>
                <c:pt idx="153">
                  <c:v>93.339209395365742</c:v>
                </c:pt>
                <c:pt idx="154">
                  <c:v>93.582971113281531</c:v>
                </c:pt>
                <c:pt idx="155">
                  <c:v>93.826732831197333</c:v>
                </c:pt>
                <c:pt idx="156">
                  <c:v>94.070494549113135</c:v>
                </c:pt>
                <c:pt idx="157">
                  <c:v>94.314256267028924</c:v>
                </c:pt>
                <c:pt idx="158">
                  <c:v>94.55801798494474</c:v>
                </c:pt>
                <c:pt idx="159">
                  <c:v>94.801779702860529</c:v>
                </c:pt>
                <c:pt idx="160">
                  <c:v>95.045541420776331</c:v>
                </c:pt>
                <c:pt idx="161">
                  <c:v>95.289303138692134</c:v>
                </c:pt>
                <c:pt idx="162">
                  <c:v>95.533064856607922</c:v>
                </c:pt>
                <c:pt idx="163">
                  <c:v>95.776826574523739</c:v>
                </c:pt>
                <c:pt idx="164">
                  <c:v>96.020588292439527</c:v>
                </c:pt>
                <c:pt idx="165">
                  <c:v>96.264350010355329</c:v>
                </c:pt>
                <c:pt idx="166">
                  <c:v>96.508111728271132</c:v>
                </c:pt>
                <c:pt idx="167">
                  <c:v>96.75187344618692</c:v>
                </c:pt>
                <c:pt idx="168">
                  <c:v>96.995635164102737</c:v>
                </c:pt>
                <c:pt idx="169">
                  <c:v>97.239396882018525</c:v>
                </c:pt>
                <c:pt idx="170">
                  <c:v>97.483158599934328</c:v>
                </c:pt>
                <c:pt idx="171">
                  <c:v>97.72692031785013</c:v>
                </c:pt>
                <c:pt idx="172">
                  <c:v>97.970682035765918</c:v>
                </c:pt>
                <c:pt idx="173">
                  <c:v>98.214443753681735</c:v>
                </c:pt>
                <c:pt idx="174">
                  <c:v>98.458205471597523</c:v>
                </c:pt>
                <c:pt idx="175">
                  <c:v>98.701967189513326</c:v>
                </c:pt>
                <c:pt idx="176">
                  <c:v>98.945728907429128</c:v>
                </c:pt>
                <c:pt idx="177">
                  <c:v>99.189490625344916</c:v>
                </c:pt>
                <c:pt idx="178">
                  <c:v>99.433252343260719</c:v>
                </c:pt>
                <c:pt idx="179">
                  <c:v>99.677014061176521</c:v>
                </c:pt>
                <c:pt idx="180">
                  <c:v>99.920775779092324</c:v>
                </c:pt>
                <c:pt idx="181">
                  <c:v>100.16453749700813</c:v>
                </c:pt>
                <c:pt idx="182">
                  <c:v>100.40829921492391</c:v>
                </c:pt>
                <c:pt idx="183">
                  <c:v>100.65206093283972</c:v>
                </c:pt>
                <c:pt idx="184">
                  <c:v>100.89582265075552</c:v>
                </c:pt>
                <c:pt idx="185">
                  <c:v>101.13958436867132</c:v>
                </c:pt>
                <c:pt idx="186">
                  <c:v>101.38334608658712</c:v>
                </c:pt>
                <c:pt idx="187">
                  <c:v>101.62710780450291</c:v>
                </c:pt>
                <c:pt idx="188">
                  <c:v>101.87086952241872</c:v>
                </c:pt>
                <c:pt idx="189">
                  <c:v>102.11463124033452</c:v>
                </c:pt>
                <c:pt idx="190">
                  <c:v>102.35839295825031</c:v>
                </c:pt>
                <c:pt idx="191">
                  <c:v>102.60215467616612</c:v>
                </c:pt>
                <c:pt idx="192">
                  <c:v>102.84591639408191</c:v>
                </c:pt>
                <c:pt idx="193">
                  <c:v>103.08967811199771</c:v>
                </c:pt>
                <c:pt idx="194">
                  <c:v>103.33343982991352</c:v>
                </c:pt>
                <c:pt idx="195">
                  <c:v>103.5772015478293</c:v>
                </c:pt>
                <c:pt idx="196">
                  <c:v>103.82096326574512</c:v>
                </c:pt>
                <c:pt idx="197">
                  <c:v>104.06472498366091</c:v>
                </c:pt>
                <c:pt idx="198">
                  <c:v>104.30848670157671</c:v>
                </c:pt>
                <c:pt idx="199">
                  <c:v>104.55224841949251</c:v>
                </c:pt>
                <c:pt idx="200">
                  <c:v>104.7960101374083</c:v>
                </c:pt>
                <c:pt idx="201">
                  <c:v>105.03977185532412</c:v>
                </c:pt>
                <c:pt idx="202">
                  <c:v>105.28353357323991</c:v>
                </c:pt>
                <c:pt idx="203">
                  <c:v>105.52729529115571</c:v>
                </c:pt>
                <c:pt idx="204">
                  <c:v>105.77105700907151</c:v>
                </c:pt>
                <c:pt idx="205">
                  <c:v>106.0148187269873</c:v>
                </c:pt>
                <c:pt idx="206">
                  <c:v>106.25858044490312</c:v>
                </c:pt>
                <c:pt idx="207">
                  <c:v>106.50234216281891</c:v>
                </c:pt>
                <c:pt idx="208">
                  <c:v>106.74610388073471</c:v>
                </c:pt>
                <c:pt idx="209">
                  <c:v>106.98986559865051</c:v>
                </c:pt>
                <c:pt idx="210">
                  <c:v>107.2336273165663</c:v>
                </c:pt>
                <c:pt idx="211">
                  <c:v>107.47738903448212</c:v>
                </c:pt>
                <c:pt idx="212">
                  <c:v>107.7211507523979</c:v>
                </c:pt>
                <c:pt idx="213">
                  <c:v>107.96491247031371</c:v>
                </c:pt>
                <c:pt idx="214">
                  <c:v>108.20867418822951</c:v>
                </c:pt>
                <c:pt idx="215">
                  <c:v>108.4524359061453</c:v>
                </c:pt>
                <c:pt idx="216">
                  <c:v>108.6961976240611</c:v>
                </c:pt>
                <c:pt idx="217">
                  <c:v>108.9399593419769</c:v>
                </c:pt>
                <c:pt idx="218">
                  <c:v>109.1837210598927</c:v>
                </c:pt>
                <c:pt idx="219">
                  <c:v>109.42748277780851</c:v>
                </c:pt>
                <c:pt idx="220">
                  <c:v>109.6712444957243</c:v>
                </c:pt>
                <c:pt idx="221">
                  <c:v>109.9150062136401</c:v>
                </c:pt>
                <c:pt idx="222">
                  <c:v>110.1587679315559</c:v>
                </c:pt>
                <c:pt idx="223">
                  <c:v>110.4025296494717</c:v>
                </c:pt>
                <c:pt idx="224">
                  <c:v>110.64629136738751</c:v>
                </c:pt>
                <c:pt idx="225">
                  <c:v>110.89005308530329</c:v>
                </c:pt>
                <c:pt idx="226">
                  <c:v>111.1338148032191</c:v>
                </c:pt>
                <c:pt idx="227">
                  <c:v>111.3775765211349</c:v>
                </c:pt>
                <c:pt idx="228">
                  <c:v>111.62133823905069</c:v>
                </c:pt>
                <c:pt idx="229">
                  <c:v>111.8650999569665</c:v>
                </c:pt>
                <c:pt idx="230">
                  <c:v>112.10886167488229</c:v>
                </c:pt>
                <c:pt idx="231">
                  <c:v>112.35262339279809</c:v>
                </c:pt>
                <c:pt idx="232">
                  <c:v>112.5963851107139</c:v>
                </c:pt>
                <c:pt idx="233">
                  <c:v>112.84014682862968</c:v>
                </c:pt>
                <c:pt idx="234">
                  <c:v>113.0839085465455</c:v>
                </c:pt>
                <c:pt idx="235">
                  <c:v>113.32767026446129</c:v>
                </c:pt>
                <c:pt idx="236">
                  <c:v>113.57143198237709</c:v>
                </c:pt>
                <c:pt idx="237">
                  <c:v>113.81519370029289</c:v>
                </c:pt>
                <c:pt idx="238">
                  <c:v>114.05895541820868</c:v>
                </c:pt>
                <c:pt idx="239">
                  <c:v>114.3027171361245</c:v>
                </c:pt>
                <c:pt idx="240">
                  <c:v>114.54647885404029</c:v>
                </c:pt>
                <c:pt idx="241">
                  <c:v>114.79024057195609</c:v>
                </c:pt>
                <c:pt idx="242">
                  <c:v>115.03400228987189</c:v>
                </c:pt>
                <c:pt idx="243">
                  <c:v>115.27776400778768</c:v>
                </c:pt>
                <c:pt idx="244">
                  <c:v>115.5215257257035</c:v>
                </c:pt>
                <c:pt idx="245">
                  <c:v>115.76528744361929</c:v>
                </c:pt>
                <c:pt idx="246">
                  <c:v>116.00904916153509</c:v>
                </c:pt>
                <c:pt idx="247">
                  <c:v>116.25281087945089</c:v>
                </c:pt>
                <c:pt idx="248">
                  <c:v>116.49657259736668</c:v>
                </c:pt>
                <c:pt idx="249">
                  <c:v>116.7403343152825</c:v>
                </c:pt>
                <c:pt idx="250">
                  <c:v>116.98409603319828</c:v>
                </c:pt>
                <c:pt idx="251">
                  <c:v>117.22785775111409</c:v>
                </c:pt>
                <c:pt idx="252">
                  <c:v>117.47161946902989</c:v>
                </c:pt>
                <c:pt idx="253">
                  <c:v>117.71538118694568</c:v>
                </c:pt>
                <c:pt idx="254">
                  <c:v>117.95914290486148</c:v>
                </c:pt>
                <c:pt idx="255">
                  <c:v>118.20290462277728</c:v>
                </c:pt>
                <c:pt idx="256">
                  <c:v>118.44666634069308</c:v>
                </c:pt>
              </c:numCache>
            </c:numRef>
          </c:xVal>
          <c:yVal>
            <c:numRef>
              <c:f>'Part 3'!$I$2:$I$258</c:f>
              <c:numCache>
                <c:formatCode>0.00</c:formatCode>
                <c:ptCount val="257"/>
                <c:pt idx="0">
                  <c:v>7.9108774457515807</c:v>
                </c:pt>
                <c:pt idx="1">
                  <c:v>8.1735627278357939</c:v>
                </c:pt>
                <c:pt idx="2">
                  <c:v>7.8707880099199841</c:v>
                </c:pt>
                <c:pt idx="3">
                  <c:v>8.2440992920041936</c:v>
                </c:pt>
                <c:pt idx="4">
                  <c:v>7.550446574088383</c:v>
                </c:pt>
                <c:pt idx="5">
                  <c:v>8.0737368561725944</c:v>
                </c:pt>
                <c:pt idx="6">
                  <c:v>8.1593971382567858</c:v>
                </c:pt>
                <c:pt idx="7">
                  <c:v>7.7165084203409933</c:v>
                </c:pt>
                <c:pt idx="8">
                  <c:v>6.7106157024251871</c:v>
                </c:pt>
                <c:pt idx="9">
                  <c:v>6.1767459845093953</c:v>
                </c:pt>
                <c:pt idx="10">
                  <c:v>5.87644326659359</c:v>
                </c:pt>
                <c:pt idx="11">
                  <c:v>6.7611225486777968</c:v>
                </c:pt>
                <c:pt idx="12">
                  <c:v>6.0060078307620017</c:v>
                </c:pt>
                <c:pt idx="13">
                  <c:v>6.6349961128461956</c:v>
                </c:pt>
                <c:pt idx="14">
                  <c:v>6.2461843949303955</c:v>
                </c:pt>
                <c:pt idx="15">
                  <c:v>5.2427486770145961</c:v>
                </c:pt>
                <c:pt idx="16">
                  <c:v>3.8410619590987949</c:v>
                </c:pt>
                <c:pt idx="17">
                  <c:v>4.160277241182996</c:v>
                </c:pt>
                <c:pt idx="18">
                  <c:v>4.8605685232671902</c:v>
                </c:pt>
                <c:pt idx="19">
                  <c:v>5.8779918053513853</c:v>
                </c:pt>
                <c:pt idx="20">
                  <c:v>4.7024830874356027</c:v>
                </c:pt>
                <c:pt idx="21">
                  <c:v>4.8422353695197913</c:v>
                </c:pt>
                <c:pt idx="22">
                  <c:v>5.1614616516040002</c:v>
                </c:pt>
                <c:pt idx="23">
                  <c:v>5.0873319336881906</c:v>
                </c:pt>
                <c:pt idx="24">
                  <c:v>5.7507592157723906</c:v>
                </c:pt>
                <c:pt idx="25">
                  <c:v>6.6649254978565935</c:v>
                </c:pt>
                <c:pt idx="26">
                  <c:v>6.5563797799407908</c:v>
                </c:pt>
                <c:pt idx="27">
                  <c:v>6.1478990620250045</c:v>
                </c:pt>
                <c:pt idx="28">
                  <c:v>5.9729703441091999</c:v>
                </c:pt>
                <c:pt idx="29">
                  <c:v>5.5866306261934042</c:v>
                </c:pt>
                <c:pt idx="30">
                  <c:v>6.4639239082776001</c:v>
                </c:pt>
                <c:pt idx="31">
                  <c:v>6.2865381903618101</c:v>
                </c:pt>
                <c:pt idx="32">
                  <c:v>7.4293504724460036</c:v>
                </c:pt>
                <c:pt idx="33">
                  <c:v>7.158549754530199</c:v>
                </c:pt>
                <c:pt idx="34">
                  <c:v>7.3376470366143991</c:v>
                </c:pt>
                <c:pt idx="35">
                  <c:v>7.6175363186986118</c:v>
                </c:pt>
                <c:pt idx="36">
                  <c:v>9.0209536007828035</c:v>
                </c:pt>
                <c:pt idx="37">
                  <c:v>8.0593038828669989</c:v>
                </c:pt>
                <c:pt idx="38">
                  <c:v>8.3982071649512022</c:v>
                </c:pt>
                <c:pt idx="39">
                  <c:v>7.8078114470354052</c:v>
                </c:pt>
                <c:pt idx="40">
                  <c:v>8.7441037291196153</c:v>
                </c:pt>
                <c:pt idx="41">
                  <c:v>10.083601011203811</c:v>
                </c:pt>
                <c:pt idx="42">
                  <c:v>10.011920293288</c:v>
                </c:pt>
                <c:pt idx="43">
                  <c:v>11.398117575372197</c:v>
                </c:pt>
                <c:pt idx="44">
                  <c:v>10.102140857456405</c:v>
                </c:pt>
                <c:pt idx="45">
                  <c:v>9.5289411395406063</c:v>
                </c:pt>
                <c:pt idx="46">
                  <c:v>10.243988421624806</c:v>
                </c:pt>
                <c:pt idx="47">
                  <c:v>10.858228703709003</c:v>
                </c:pt>
                <c:pt idx="48">
                  <c:v>10.083437985793211</c:v>
                </c:pt>
                <c:pt idx="49">
                  <c:v>10.117485267877399</c:v>
                </c:pt>
                <c:pt idx="50">
                  <c:v>10.249868549961619</c:v>
                </c:pt>
                <c:pt idx="51">
                  <c:v>9.7799258320458051</c:v>
                </c:pt>
                <c:pt idx="52">
                  <c:v>7.2350391141300037</c:v>
                </c:pt>
                <c:pt idx="53">
                  <c:v>9.1399743962142139</c:v>
                </c:pt>
                <c:pt idx="54">
                  <c:v>10.531100678298415</c:v>
                </c:pt>
                <c:pt idx="55">
                  <c:v>10.171775960382618</c:v>
                </c:pt>
                <c:pt idx="56">
                  <c:v>6.3976722424668111</c:v>
                </c:pt>
                <c:pt idx="57">
                  <c:v>5.9449335245510184</c:v>
                </c:pt>
                <c:pt idx="58">
                  <c:v>8.2063528066352234</c:v>
                </c:pt>
                <c:pt idx="59">
                  <c:v>8.6017970887194224</c:v>
                </c:pt>
                <c:pt idx="60">
                  <c:v>9.2824053708036161</c:v>
                </c:pt>
                <c:pt idx="61">
                  <c:v>7.9518896528878145</c:v>
                </c:pt>
                <c:pt idx="62">
                  <c:v>8.08270093497201</c:v>
                </c:pt>
                <c:pt idx="63">
                  <c:v>7.3608652170562294</c:v>
                </c:pt>
                <c:pt idx="64">
                  <c:v>8.9875104991404271</c:v>
                </c:pt>
                <c:pt idx="65">
                  <c:v>8.169560781224618</c:v>
                </c:pt>
                <c:pt idx="66">
                  <c:v>7.9455210633088171</c:v>
                </c:pt>
                <c:pt idx="67">
                  <c:v>6.2354963453930168</c:v>
                </c:pt>
                <c:pt idx="68">
                  <c:v>7.130238627477226</c:v>
                </c:pt>
                <c:pt idx="69">
                  <c:v>6.0683389095614189</c:v>
                </c:pt>
                <c:pt idx="70">
                  <c:v>4.0379561916456197</c:v>
                </c:pt>
                <c:pt idx="71">
                  <c:v>0.12977347372981285</c:v>
                </c:pt>
                <c:pt idx="72">
                  <c:v>-2.6029332441859765</c:v>
                </c:pt>
                <c:pt idx="73">
                  <c:v>-1.7205049621017707</c:v>
                </c:pt>
                <c:pt idx="74">
                  <c:v>-6.6784766800175674</c:v>
                </c:pt>
                <c:pt idx="75">
                  <c:v>-6.9616673979333825</c:v>
                </c:pt>
                <c:pt idx="76">
                  <c:v>-0.93378411584917842</c:v>
                </c:pt>
                <c:pt idx="77">
                  <c:v>-3.5161618337649827</c:v>
                </c:pt>
                <c:pt idx="78">
                  <c:v>-0.4528405516807652</c:v>
                </c:pt>
                <c:pt idx="79">
                  <c:v>-3.1165392695965721</c:v>
                </c:pt>
                <c:pt idx="80">
                  <c:v>-4.3189189875123759</c:v>
                </c:pt>
                <c:pt idx="81">
                  <c:v>-10.196057705428174</c:v>
                </c:pt>
                <c:pt idx="82">
                  <c:v>-5.7157594233439823</c:v>
                </c:pt>
                <c:pt idx="83">
                  <c:v>-8.4016441412597658</c:v>
                </c:pt>
                <c:pt idx="84">
                  <c:v>-15.348309859175572</c:v>
                </c:pt>
                <c:pt idx="85">
                  <c:v>-8.263237577091374</c:v>
                </c:pt>
                <c:pt idx="86">
                  <c:v>-17.319342295007175</c:v>
                </c:pt>
                <c:pt idx="87">
                  <c:v>-14.938627012922979</c:v>
                </c:pt>
                <c:pt idx="88">
                  <c:v>-16.707786730838762</c:v>
                </c:pt>
                <c:pt idx="89">
                  <c:v>-17.417303448754566</c:v>
                </c:pt>
                <c:pt idx="90">
                  <c:v>-21.490587166670373</c:v>
                </c:pt>
                <c:pt idx="91">
                  <c:v>-22.934463884586158</c:v>
                </c:pt>
                <c:pt idx="92">
                  <c:v>-17.631083602501974</c:v>
                </c:pt>
                <c:pt idx="93">
                  <c:v>-18.209989320417762</c:v>
                </c:pt>
                <c:pt idx="94">
                  <c:v>-15.269875038333566</c:v>
                </c:pt>
                <c:pt idx="95">
                  <c:v>-18.150435756249372</c:v>
                </c:pt>
                <c:pt idx="96">
                  <c:v>-16.651941474165156</c:v>
                </c:pt>
                <c:pt idx="97">
                  <c:v>-17.02384619208096</c:v>
                </c:pt>
                <c:pt idx="98">
                  <c:v>-20.564840909996761</c:v>
                </c:pt>
                <c:pt idx="99">
                  <c:v>-19.817956627912565</c:v>
                </c:pt>
                <c:pt idx="100">
                  <c:v>-20.929146345828364</c:v>
                </c:pt>
                <c:pt idx="101">
                  <c:v>-15.983096063744156</c:v>
                </c:pt>
                <c:pt idx="102">
                  <c:v>-16.976006781659954</c:v>
                </c:pt>
                <c:pt idx="103">
                  <c:v>-15.583466499575763</c:v>
                </c:pt>
                <c:pt idx="104">
                  <c:v>-15.354083217491564</c:v>
                </c:pt>
                <c:pt idx="105">
                  <c:v>-14.301617935407364</c:v>
                </c:pt>
                <c:pt idx="106">
                  <c:v>-11.144653653323147</c:v>
                </c:pt>
                <c:pt idx="107">
                  <c:v>-12.034060371238951</c:v>
                </c:pt>
                <c:pt idx="108">
                  <c:v>-11.720892089154759</c:v>
                </c:pt>
                <c:pt idx="109">
                  <c:v>-12.923271807070563</c:v>
                </c:pt>
                <c:pt idx="110">
                  <c:v>-14.613574524986362</c:v>
                </c:pt>
                <c:pt idx="111">
                  <c:v>-16.966779242902149</c:v>
                </c:pt>
                <c:pt idx="112">
                  <c:v>-15.30562696081796</c:v>
                </c:pt>
                <c:pt idx="113">
                  <c:v>-15.813067678733759</c:v>
                </c:pt>
                <c:pt idx="114">
                  <c:v>-14.100179396649565</c:v>
                </c:pt>
                <c:pt idx="115">
                  <c:v>-14.294655114565359</c:v>
                </c:pt>
                <c:pt idx="116">
                  <c:v>-15.669535832481145</c:v>
                </c:pt>
                <c:pt idx="117">
                  <c:v>-13.658453550396956</c:v>
                </c:pt>
                <c:pt idx="118">
                  <c:v>-12.40639526831275</c:v>
                </c:pt>
                <c:pt idx="119">
                  <c:v>-13.815768986228562</c:v>
                </c:pt>
                <c:pt idx="120">
                  <c:v>-13.051626704144354</c:v>
                </c:pt>
                <c:pt idx="121">
                  <c:v>-12.211098422060147</c:v>
                </c:pt>
                <c:pt idx="122">
                  <c:v>-11.698314139975949</c:v>
                </c:pt>
                <c:pt idx="123">
                  <c:v>-11.175687857891759</c:v>
                </c:pt>
                <c:pt idx="124">
                  <c:v>-9.0104455758075517</c:v>
                </c:pt>
                <c:pt idx="125">
                  <c:v>-8.0385092937233651</c:v>
                </c:pt>
                <c:pt idx="126">
                  <c:v>-9.1791060116391492</c:v>
                </c:pt>
                <c:pt idx="127">
                  <c:v>-10.359551729554951</c:v>
                </c:pt>
                <c:pt idx="128">
                  <c:v>-10.132480447470755</c:v>
                </c:pt>
                <c:pt idx="129">
                  <c:v>-10.832136165386544</c:v>
                </c:pt>
                <c:pt idx="130">
                  <c:v>-9.2697758833023443</c:v>
                </c:pt>
                <c:pt idx="131">
                  <c:v>-9.966930601218138</c:v>
                </c:pt>
                <c:pt idx="132">
                  <c:v>-8.6935483191339529</c:v>
                </c:pt>
                <c:pt idx="133">
                  <c:v>-9.5302210370497562</c:v>
                </c:pt>
                <c:pt idx="134">
                  <c:v>-9.2657737549655366</c:v>
                </c:pt>
                <c:pt idx="135">
                  <c:v>-10.047636472881351</c:v>
                </c:pt>
                <c:pt idx="136">
                  <c:v>-9.9476171907971462</c:v>
                </c:pt>
                <c:pt idx="137">
                  <c:v>-10.15649790871295</c:v>
                </c:pt>
                <c:pt idx="138">
                  <c:v>-10.477484626628751</c:v>
                </c:pt>
                <c:pt idx="139">
                  <c:v>-9.7471863445445308</c:v>
                </c:pt>
                <c:pt idx="140">
                  <c:v>-9.619762062460353</c:v>
                </c:pt>
                <c:pt idx="141">
                  <c:v>-9.4200887803761475</c:v>
                </c:pt>
                <c:pt idx="142">
                  <c:v>-10.361382498291945</c:v>
                </c:pt>
                <c:pt idx="143">
                  <c:v>-8.3182182162077396</c:v>
                </c:pt>
                <c:pt idx="144">
                  <c:v>-8.073713934123532</c:v>
                </c:pt>
                <c:pt idx="145">
                  <c:v>-5.6942376520393339</c:v>
                </c:pt>
                <c:pt idx="146">
                  <c:v>-3.7332873699551357</c:v>
                </c:pt>
                <c:pt idx="147">
                  <c:v>-8.1971420878709438</c:v>
                </c:pt>
                <c:pt idx="148">
                  <c:v>-7.7184538057867371</c:v>
                </c:pt>
                <c:pt idx="149">
                  <c:v>-6.9184075237025269</c:v>
                </c:pt>
                <c:pt idx="150">
                  <c:v>-4.8976662416183387</c:v>
                </c:pt>
                <c:pt idx="151">
                  <c:v>-5.2634899595341409</c:v>
                </c:pt>
                <c:pt idx="152">
                  <c:v>-5.4723706774499306</c:v>
                </c:pt>
                <c:pt idx="153">
                  <c:v>-6.2168723953657405</c:v>
                </c:pt>
                <c:pt idx="154">
                  <c:v>-4.1811841132815317</c:v>
                </c:pt>
                <c:pt idx="155">
                  <c:v>-2.5166818311973316</c:v>
                </c:pt>
                <c:pt idx="156">
                  <c:v>-4.3722525491131421</c:v>
                </c:pt>
                <c:pt idx="157">
                  <c:v>-3.4252182670289244</c:v>
                </c:pt>
                <c:pt idx="158">
                  <c:v>-6.4616129849447361</c:v>
                </c:pt>
                <c:pt idx="159">
                  <c:v>-4.6750477028605246</c:v>
                </c:pt>
                <c:pt idx="160">
                  <c:v>-4.1664754207763366</c:v>
                </c:pt>
                <c:pt idx="161">
                  <c:v>-4.5821271386921296</c:v>
                </c:pt>
                <c:pt idx="162">
                  <c:v>-4.8258888566079179</c:v>
                </c:pt>
                <c:pt idx="163">
                  <c:v>-2.6432125745237443</c:v>
                </c:pt>
                <c:pt idx="164">
                  <c:v>-3.1759532924395302</c:v>
                </c:pt>
                <c:pt idx="165">
                  <c:v>-1.2573540103553285</c:v>
                </c:pt>
                <c:pt idx="166">
                  <c:v>-1.0925537282711275</c:v>
                </c:pt>
                <c:pt idx="167">
                  <c:v>-1.1694074461869235</c:v>
                </c:pt>
                <c:pt idx="168">
                  <c:v>-1.8541101641027353</c:v>
                </c:pt>
                <c:pt idx="169">
                  <c:v>-0.52343188201852797</c:v>
                </c:pt>
                <c:pt idx="170">
                  <c:v>-0.10204759993432333</c:v>
                </c:pt>
                <c:pt idx="171">
                  <c:v>-1.5440743178501322</c:v>
                </c:pt>
                <c:pt idx="172">
                  <c:v>-1.9821490357659144</c:v>
                </c:pt>
                <c:pt idx="173">
                  <c:v>-0.2030527536817317</c:v>
                </c:pt>
                <c:pt idx="174">
                  <c:v>-1.7995444715975282</c:v>
                </c:pt>
                <c:pt idx="175">
                  <c:v>-1.7717681895133239</c:v>
                </c:pt>
                <c:pt idx="176">
                  <c:v>-6.4274409074291299</c:v>
                </c:pt>
                <c:pt idx="177">
                  <c:v>-6.9003976253449224</c:v>
                </c:pt>
                <c:pt idx="178">
                  <c:v>-4.9568883432607151</c:v>
                </c:pt>
                <c:pt idx="179">
                  <c:v>-6.7526590611765158</c:v>
                </c:pt>
                <c:pt idx="180">
                  <c:v>-5.2152167790923301</c:v>
                </c:pt>
                <c:pt idx="181">
                  <c:v>-4.3130204970081252</c:v>
                </c:pt>
                <c:pt idx="182">
                  <c:v>5.4777867850760913</c:v>
                </c:pt>
                <c:pt idx="183">
                  <c:v>7.9020920671602823</c:v>
                </c:pt>
                <c:pt idx="184">
                  <c:v>8.3832763492444826</c:v>
                </c:pt>
                <c:pt idx="185">
                  <c:v>8.5356096313286827</c:v>
                </c:pt>
                <c:pt idx="186">
                  <c:v>12.118331913412874</c:v>
                </c:pt>
                <c:pt idx="187">
                  <c:v>9.2940271954970939</c:v>
                </c:pt>
                <c:pt idx="188">
                  <c:v>10.662486477581282</c:v>
                </c:pt>
                <c:pt idx="189">
                  <c:v>7.0719917596654795</c:v>
                </c:pt>
                <c:pt idx="190">
                  <c:v>10.456976041749698</c:v>
                </c:pt>
                <c:pt idx="191">
                  <c:v>12.209765323833878</c:v>
                </c:pt>
                <c:pt idx="192">
                  <c:v>11.863685605918093</c:v>
                </c:pt>
                <c:pt idx="193">
                  <c:v>11.32043188800229</c:v>
                </c:pt>
                <c:pt idx="194">
                  <c:v>12.030032170086486</c:v>
                </c:pt>
                <c:pt idx="195">
                  <c:v>11.931015452170698</c:v>
                </c:pt>
                <c:pt idx="196">
                  <c:v>14.25033373425488</c:v>
                </c:pt>
                <c:pt idx="197">
                  <c:v>20.09107501633909</c:v>
                </c:pt>
                <c:pt idx="198">
                  <c:v>21.332252298423285</c:v>
                </c:pt>
                <c:pt idx="199">
                  <c:v>20.057767580507488</c:v>
                </c:pt>
                <c:pt idx="200">
                  <c:v>21.508585862591701</c:v>
                </c:pt>
                <c:pt idx="201">
                  <c:v>19.754929144675884</c:v>
                </c:pt>
                <c:pt idx="202">
                  <c:v>19.30901842676009</c:v>
                </c:pt>
                <c:pt idx="203">
                  <c:v>23.290453708844282</c:v>
                </c:pt>
                <c:pt idx="204">
                  <c:v>28.177840990928502</c:v>
                </c:pt>
                <c:pt idx="205">
                  <c:v>25.15887227301269</c:v>
                </c:pt>
                <c:pt idx="206">
                  <c:v>14.413225555096886</c:v>
                </c:pt>
                <c:pt idx="207">
                  <c:v>14.249328837181096</c:v>
                </c:pt>
                <c:pt idx="208">
                  <c:v>5.8795901192652877</c:v>
                </c:pt>
                <c:pt idx="209">
                  <c:v>10.128077401349486</c:v>
                </c:pt>
                <c:pt idx="210">
                  <c:v>6.060912683433699</c:v>
                </c:pt>
                <c:pt idx="211">
                  <c:v>4.3297169655178891</c:v>
                </c:pt>
                <c:pt idx="212">
                  <c:v>7.4401652476020956</c:v>
                </c:pt>
                <c:pt idx="213">
                  <c:v>7.3760985296862884</c:v>
                </c:pt>
                <c:pt idx="214">
                  <c:v>3.7282078117704884</c:v>
                </c:pt>
                <c:pt idx="215">
                  <c:v>1.6975270938547027</c:v>
                </c:pt>
                <c:pt idx="216">
                  <c:v>-2.0402066240610992</c:v>
                </c:pt>
                <c:pt idx="217">
                  <c:v>0.95045165802309839</c:v>
                </c:pt>
                <c:pt idx="218">
                  <c:v>2.4337109401072894</c:v>
                </c:pt>
                <c:pt idx="219">
                  <c:v>-2.4919737778085107</c:v>
                </c:pt>
                <c:pt idx="220">
                  <c:v>-1.6376294957242976</c:v>
                </c:pt>
                <c:pt idx="221">
                  <c:v>2.1716177863599029</c:v>
                </c:pt>
                <c:pt idx="222">
                  <c:v>4.6032410684441061</c:v>
                </c:pt>
                <c:pt idx="223">
                  <c:v>3.490971350528298</c:v>
                </c:pt>
                <c:pt idx="224">
                  <c:v>4.9642506326124902</c:v>
                </c:pt>
                <c:pt idx="225">
                  <c:v>5.6988069146967035</c:v>
                </c:pt>
                <c:pt idx="226">
                  <c:v>1.6915331967809095</c:v>
                </c:pt>
                <c:pt idx="227">
                  <c:v>4.9217784788651073</c:v>
                </c:pt>
                <c:pt idx="228">
                  <c:v>1.3437727609493066</c:v>
                </c:pt>
                <c:pt idx="229">
                  <c:v>3.0167050430334967</c:v>
                </c:pt>
                <c:pt idx="230">
                  <c:v>2.6631263251177018</c:v>
                </c:pt>
                <c:pt idx="231">
                  <c:v>4.4159236072019041</c:v>
                </c:pt>
                <c:pt idx="232">
                  <c:v>11.589367889286109</c:v>
                </c:pt>
                <c:pt idx="233">
                  <c:v>8.0512871713703191</c:v>
                </c:pt>
                <c:pt idx="234">
                  <c:v>7.8973684534545043</c:v>
                </c:pt>
                <c:pt idx="235">
                  <c:v>7.1744357355387081</c:v>
                </c:pt>
                <c:pt idx="236">
                  <c:v>5.2435780176229088</c:v>
                </c:pt>
                <c:pt idx="237">
                  <c:v>1.9650572997071123</c:v>
                </c:pt>
                <c:pt idx="238">
                  <c:v>3.2486615817913105</c:v>
                </c:pt>
                <c:pt idx="239">
                  <c:v>2.3660068638754979</c:v>
                </c:pt>
                <c:pt idx="240">
                  <c:v>1.0041651459597176</c:v>
                </c:pt>
                <c:pt idx="241">
                  <c:v>5.1632428043916434E-2</c:v>
                </c:pt>
                <c:pt idx="242">
                  <c:v>-0.18215028987189896</c:v>
                </c:pt>
                <c:pt idx="243">
                  <c:v>1.1214139922123252</c:v>
                </c:pt>
                <c:pt idx="244">
                  <c:v>-4.5130497257034961</c:v>
                </c:pt>
                <c:pt idx="245">
                  <c:v>-0.64390344361927987</c:v>
                </c:pt>
                <c:pt idx="246">
                  <c:v>-7.3365331615350868</c:v>
                </c:pt>
                <c:pt idx="247">
                  <c:v>-7.6701468794508969</c:v>
                </c:pt>
                <c:pt idx="248">
                  <c:v>-6.2467785973666849</c:v>
                </c:pt>
                <c:pt idx="249">
                  <c:v>-1.9883123152824993</c:v>
                </c:pt>
                <c:pt idx="250">
                  <c:v>1.840900966801712</c:v>
                </c:pt>
                <c:pt idx="251">
                  <c:v>1.4621442488859202</c:v>
                </c:pt>
                <c:pt idx="252">
                  <c:v>-1.151619469029896</c:v>
                </c:pt>
                <c:pt idx="253">
                  <c:v>-1.7453811869456786</c:v>
                </c:pt>
                <c:pt idx="254">
                  <c:v>1.530857095138515</c:v>
                </c:pt>
                <c:pt idx="255">
                  <c:v>1.0070953772227114</c:v>
                </c:pt>
                <c:pt idx="256">
                  <c:v>0.81333365930692025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98-3C43-AAB5-05E850D97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30400"/>
        <c:axId val="774260383"/>
      </c:scatterChart>
      <c:valAx>
        <c:axId val="18027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60383"/>
        <c:crosses val="autoZero"/>
        <c:crossBetween val="midCat"/>
      </c:valAx>
      <c:valAx>
        <c:axId val="7742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3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 residual chart - Residual vs predicted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'Part 3'!$J$2:$J$258</c:f>
              <c:numCache>
                <c:formatCode>General</c:formatCode>
                <c:ptCount val="257"/>
                <c:pt idx="0">
                  <c:v>159.89935218441767</c:v>
                </c:pt>
                <c:pt idx="1">
                  <c:v>159.88834788321401</c:v>
                </c:pt>
                <c:pt idx="2">
                  <c:v>159.87734358201035</c:v>
                </c:pt>
                <c:pt idx="3">
                  <c:v>159.8663392808067</c:v>
                </c:pt>
                <c:pt idx="4">
                  <c:v>159.85533497960307</c:v>
                </c:pt>
                <c:pt idx="5">
                  <c:v>159.84433067839942</c:v>
                </c:pt>
                <c:pt idx="6">
                  <c:v>159.83332637719576</c:v>
                </c:pt>
                <c:pt idx="7">
                  <c:v>159.8223220759921</c:v>
                </c:pt>
                <c:pt idx="8">
                  <c:v>159.81131777478845</c:v>
                </c:pt>
                <c:pt idx="9">
                  <c:v>159.80031347358479</c:v>
                </c:pt>
                <c:pt idx="10">
                  <c:v>159.78930917238114</c:v>
                </c:pt>
                <c:pt idx="11">
                  <c:v>159.77830487117748</c:v>
                </c:pt>
                <c:pt idx="12">
                  <c:v>159.76730056997383</c:v>
                </c:pt>
                <c:pt idx="13">
                  <c:v>159.7562962687702</c:v>
                </c:pt>
                <c:pt idx="14">
                  <c:v>159.74529196756654</c:v>
                </c:pt>
                <c:pt idx="15">
                  <c:v>159.73428766636289</c:v>
                </c:pt>
                <c:pt idx="16">
                  <c:v>159.72328336515923</c:v>
                </c:pt>
                <c:pt idx="17">
                  <c:v>159.71227906395558</c:v>
                </c:pt>
                <c:pt idx="18">
                  <c:v>159.70127476275192</c:v>
                </c:pt>
                <c:pt idx="19">
                  <c:v>159.69027046154827</c:v>
                </c:pt>
                <c:pt idx="20">
                  <c:v>159.67926616034461</c:v>
                </c:pt>
                <c:pt idx="21">
                  <c:v>159.66826185914096</c:v>
                </c:pt>
                <c:pt idx="22">
                  <c:v>159.65725755793733</c:v>
                </c:pt>
                <c:pt idx="23">
                  <c:v>159.64625325673367</c:v>
                </c:pt>
                <c:pt idx="24">
                  <c:v>159.63524895553002</c:v>
                </c:pt>
                <c:pt idx="25">
                  <c:v>159.62424465432636</c:v>
                </c:pt>
                <c:pt idx="26">
                  <c:v>159.61324035312271</c:v>
                </c:pt>
                <c:pt idx="27">
                  <c:v>159.60223605191905</c:v>
                </c:pt>
                <c:pt idx="28">
                  <c:v>159.59123175071539</c:v>
                </c:pt>
                <c:pt idx="29">
                  <c:v>159.58022744951174</c:v>
                </c:pt>
                <c:pt idx="30">
                  <c:v>159.56922314830808</c:v>
                </c:pt>
                <c:pt idx="31">
                  <c:v>159.55821884710446</c:v>
                </c:pt>
                <c:pt idx="32">
                  <c:v>159.5472145459008</c:v>
                </c:pt>
                <c:pt idx="33">
                  <c:v>159.53621024469714</c:v>
                </c:pt>
                <c:pt idx="34">
                  <c:v>159.52520594349349</c:v>
                </c:pt>
                <c:pt idx="35">
                  <c:v>159.51420164228983</c:v>
                </c:pt>
                <c:pt idx="36">
                  <c:v>159.50319734108618</c:v>
                </c:pt>
                <c:pt idx="37">
                  <c:v>159.49219303988252</c:v>
                </c:pt>
                <c:pt idx="38">
                  <c:v>159.48118873867887</c:v>
                </c:pt>
                <c:pt idx="39">
                  <c:v>159.47018443747521</c:v>
                </c:pt>
                <c:pt idx="40">
                  <c:v>159.45918013627158</c:v>
                </c:pt>
                <c:pt idx="41">
                  <c:v>159.44817583506793</c:v>
                </c:pt>
                <c:pt idx="42">
                  <c:v>159.43717153386427</c:v>
                </c:pt>
                <c:pt idx="43">
                  <c:v>159.42616723266062</c:v>
                </c:pt>
                <c:pt idx="44">
                  <c:v>159.41516293145696</c:v>
                </c:pt>
                <c:pt idx="45">
                  <c:v>159.40415863025331</c:v>
                </c:pt>
                <c:pt idx="46">
                  <c:v>159.39315432904965</c:v>
                </c:pt>
                <c:pt idx="47">
                  <c:v>159.382150027846</c:v>
                </c:pt>
                <c:pt idx="48">
                  <c:v>159.37114572664234</c:v>
                </c:pt>
                <c:pt idx="49">
                  <c:v>159.36014142543871</c:v>
                </c:pt>
                <c:pt idx="50">
                  <c:v>159.34913712423506</c:v>
                </c:pt>
                <c:pt idx="51">
                  <c:v>159.3381328230314</c:v>
                </c:pt>
                <c:pt idx="52">
                  <c:v>159.32712852182775</c:v>
                </c:pt>
                <c:pt idx="53">
                  <c:v>159.31612422062409</c:v>
                </c:pt>
                <c:pt idx="54">
                  <c:v>159.30511991942043</c:v>
                </c:pt>
                <c:pt idx="55">
                  <c:v>159.29411561821678</c:v>
                </c:pt>
                <c:pt idx="56">
                  <c:v>159.28311131701312</c:v>
                </c:pt>
                <c:pt idx="57">
                  <c:v>159.27210701580947</c:v>
                </c:pt>
                <c:pt idx="58">
                  <c:v>159.26110271460584</c:v>
                </c:pt>
                <c:pt idx="59">
                  <c:v>159.25009841340218</c:v>
                </c:pt>
                <c:pt idx="60">
                  <c:v>159.23909411219853</c:v>
                </c:pt>
                <c:pt idx="61">
                  <c:v>159.22808981099487</c:v>
                </c:pt>
                <c:pt idx="62">
                  <c:v>159.21708550979122</c:v>
                </c:pt>
                <c:pt idx="63">
                  <c:v>159.20608120858756</c:v>
                </c:pt>
                <c:pt idx="64">
                  <c:v>159.19507690738391</c:v>
                </c:pt>
                <c:pt idx="65">
                  <c:v>159.18407260618025</c:v>
                </c:pt>
                <c:pt idx="66">
                  <c:v>159.1730683049766</c:v>
                </c:pt>
                <c:pt idx="67">
                  <c:v>159.16206400377297</c:v>
                </c:pt>
                <c:pt idx="68">
                  <c:v>159.15105970256931</c:v>
                </c:pt>
                <c:pt idx="69">
                  <c:v>159.14005540136566</c:v>
                </c:pt>
                <c:pt idx="70">
                  <c:v>159.129051100162</c:v>
                </c:pt>
                <c:pt idx="71">
                  <c:v>159.11804679895835</c:v>
                </c:pt>
                <c:pt idx="72">
                  <c:v>159.10704249775469</c:v>
                </c:pt>
                <c:pt idx="73">
                  <c:v>159.09603819655104</c:v>
                </c:pt>
                <c:pt idx="74">
                  <c:v>159.08503389534738</c:v>
                </c:pt>
                <c:pt idx="75">
                  <c:v>159.07402959414372</c:v>
                </c:pt>
                <c:pt idx="76">
                  <c:v>159.0630252929401</c:v>
                </c:pt>
                <c:pt idx="77">
                  <c:v>159.05202099173644</c:v>
                </c:pt>
                <c:pt idx="78">
                  <c:v>159.04101669053279</c:v>
                </c:pt>
                <c:pt idx="79">
                  <c:v>159.03001238932913</c:v>
                </c:pt>
                <c:pt idx="80">
                  <c:v>159.01900808812547</c:v>
                </c:pt>
                <c:pt idx="81">
                  <c:v>159.00800378692182</c:v>
                </c:pt>
                <c:pt idx="82">
                  <c:v>158.99699948571816</c:v>
                </c:pt>
                <c:pt idx="83">
                  <c:v>158.98599518451451</c:v>
                </c:pt>
                <c:pt idx="84">
                  <c:v>158.97499088331085</c:v>
                </c:pt>
                <c:pt idx="85">
                  <c:v>158.96398658210722</c:v>
                </c:pt>
                <c:pt idx="86">
                  <c:v>158.95298228090357</c:v>
                </c:pt>
                <c:pt idx="87">
                  <c:v>158.94197797969991</c:v>
                </c:pt>
                <c:pt idx="88">
                  <c:v>158.93097367849626</c:v>
                </c:pt>
                <c:pt idx="89">
                  <c:v>158.9199693772926</c:v>
                </c:pt>
                <c:pt idx="90">
                  <c:v>158.90896507608895</c:v>
                </c:pt>
                <c:pt idx="91">
                  <c:v>158.89796077488529</c:v>
                </c:pt>
                <c:pt idx="92">
                  <c:v>158.88695647368164</c:v>
                </c:pt>
                <c:pt idx="93">
                  <c:v>158.87595217247801</c:v>
                </c:pt>
                <c:pt idx="94">
                  <c:v>158.86494787127435</c:v>
                </c:pt>
                <c:pt idx="95">
                  <c:v>158.8539435700707</c:v>
                </c:pt>
                <c:pt idx="96">
                  <c:v>158.84293926886704</c:v>
                </c:pt>
                <c:pt idx="97">
                  <c:v>158.83193496766339</c:v>
                </c:pt>
                <c:pt idx="98">
                  <c:v>158.82093066645973</c:v>
                </c:pt>
                <c:pt idx="99">
                  <c:v>158.80992636525608</c:v>
                </c:pt>
                <c:pt idx="100">
                  <c:v>158.79892206405242</c:v>
                </c:pt>
                <c:pt idx="101">
                  <c:v>158.78791776284876</c:v>
                </c:pt>
                <c:pt idx="102">
                  <c:v>158.77691346164514</c:v>
                </c:pt>
                <c:pt idx="103">
                  <c:v>158.76590916044148</c:v>
                </c:pt>
                <c:pt idx="104">
                  <c:v>158.75490485923783</c:v>
                </c:pt>
                <c:pt idx="105">
                  <c:v>158.74390055803417</c:v>
                </c:pt>
                <c:pt idx="106">
                  <c:v>158.73289625683051</c:v>
                </c:pt>
                <c:pt idx="107">
                  <c:v>158.72189195562686</c:v>
                </c:pt>
                <c:pt idx="108">
                  <c:v>158.7108876544232</c:v>
                </c:pt>
                <c:pt idx="109">
                  <c:v>158.69988335321955</c:v>
                </c:pt>
                <c:pt idx="110">
                  <c:v>158.68887905201589</c:v>
                </c:pt>
                <c:pt idx="111">
                  <c:v>158.67787475081226</c:v>
                </c:pt>
                <c:pt idx="112">
                  <c:v>158.66687044960861</c:v>
                </c:pt>
                <c:pt idx="113">
                  <c:v>158.65586614840495</c:v>
                </c:pt>
                <c:pt idx="114">
                  <c:v>158.6448618472013</c:v>
                </c:pt>
                <c:pt idx="115">
                  <c:v>158.63385754599764</c:v>
                </c:pt>
                <c:pt idx="116">
                  <c:v>158.62285324479399</c:v>
                </c:pt>
                <c:pt idx="117">
                  <c:v>158.61184894359033</c:v>
                </c:pt>
                <c:pt idx="118">
                  <c:v>158.60084464238668</c:v>
                </c:pt>
                <c:pt idx="119">
                  <c:v>158.58984034118302</c:v>
                </c:pt>
                <c:pt idx="120">
                  <c:v>158.57883603997939</c:v>
                </c:pt>
                <c:pt idx="121">
                  <c:v>158.56783173877574</c:v>
                </c:pt>
                <c:pt idx="122">
                  <c:v>158.55682743757208</c:v>
                </c:pt>
                <c:pt idx="123">
                  <c:v>158.54582313636843</c:v>
                </c:pt>
                <c:pt idx="124">
                  <c:v>158.53481883516477</c:v>
                </c:pt>
                <c:pt idx="125">
                  <c:v>158.52381453396112</c:v>
                </c:pt>
                <c:pt idx="126">
                  <c:v>158.51281023275746</c:v>
                </c:pt>
                <c:pt idx="127">
                  <c:v>158.5018059315538</c:v>
                </c:pt>
                <c:pt idx="128">
                  <c:v>158.49080163035015</c:v>
                </c:pt>
                <c:pt idx="129">
                  <c:v>158.47979732914652</c:v>
                </c:pt>
                <c:pt idx="130">
                  <c:v>158.46879302794287</c:v>
                </c:pt>
                <c:pt idx="131">
                  <c:v>158.45778872673921</c:v>
                </c:pt>
                <c:pt idx="132">
                  <c:v>158.44678442553555</c:v>
                </c:pt>
                <c:pt idx="133">
                  <c:v>158.4357801243319</c:v>
                </c:pt>
                <c:pt idx="134">
                  <c:v>158.42477582312824</c:v>
                </c:pt>
                <c:pt idx="135">
                  <c:v>158.41377152192459</c:v>
                </c:pt>
                <c:pt idx="136">
                  <c:v>158.40276722072093</c:v>
                </c:pt>
                <c:pt idx="137">
                  <c:v>158.39176291951728</c:v>
                </c:pt>
                <c:pt idx="138">
                  <c:v>158.38075861831365</c:v>
                </c:pt>
                <c:pt idx="139">
                  <c:v>158.36975431710999</c:v>
                </c:pt>
                <c:pt idx="140">
                  <c:v>158.35875001590634</c:v>
                </c:pt>
                <c:pt idx="141">
                  <c:v>158.34774571470268</c:v>
                </c:pt>
                <c:pt idx="142">
                  <c:v>158.33674141349903</c:v>
                </c:pt>
                <c:pt idx="143">
                  <c:v>158.32573711229537</c:v>
                </c:pt>
                <c:pt idx="144">
                  <c:v>158.31473281109172</c:v>
                </c:pt>
                <c:pt idx="145">
                  <c:v>158.30372850988806</c:v>
                </c:pt>
                <c:pt idx="146">
                  <c:v>158.2927242086844</c:v>
                </c:pt>
                <c:pt idx="147">
                  <c:v>158.28171990748078</c:v>
                </c:pt>
                <c:pt idx="148">
                  <c:v>158.27071560627712</c:v>
                </c:pt>
                <c:pt idx="149">
                  <c:v>158.25971130507347</c:v>
                </c:pt>
                <c:pt idx="150">
                  <c:v>158.24870700386981</c:v>
                </c:pt>
                <c:pt idx="151">
                  <c:v>158.23770270266616</c:v>
                </c:pt>
                <c:pt idx="152">
                  <c:v>158.2266984014625</c:v>
                </c:pt>
                <c:pt idx="153">
                  <c:v>158.21569410025884</c:v>
                </c:pt>
                <c:pt idx="154">
                  <c:v>158.20468979905519</c:v>
                </c:pt>
                <c:pt idx="155">
                  <c:v>158.19368549785153</c:v>
                </c:pt>
                <c:pt idx="156">
                  <c:v>158.18268119664791</c:v>
                </c:pt>
                <c:pt idx="157">
                  <c:v>158.17167689544425</c:v>
                </c:pt>
                <c:pt idx="158">
                  <c:v>158.16067259424059</c:v>
                </c:pt>
                <c:pt idx="159">
                  <c:v>158.14966829303694</c:v>
                </c:pt>
                <c:pt idx="160">
                  <c:v>158.13866399183328</c:v>
                </c:pt>
                <c:pt idx="161">
                  <c:v>158.12765969062963</c:v>
                </c:pt>
                <c:pt idx="162">
                  <c:v>158.11665538942597</c:v>
                </c:pt>
                <c:pt idx="163">
                  <c:v>158.10565108822232</c:v>
                </c:pt>
                <c:pt idx="164">
                  <c:v>158.09464678701866</c:v>
                </c:pt>
                <c:pt idx="165">
                  <c:v>158.08364248581503</c:v>
                </c:pt>
                <c:pt idx="166">
                  <c:v>158.07263818461138</c:v>
                </c:pt>
                <c:pt idx="167">
                  <c:v>158.06163388340772</c:v>
                </c:pt>
                <c:pt idx="168">
                  <c:v>158.05062958220407</c:v>
                </c:pt>
                <c:pt idx="169">
                  <c:v>158.03962528100041</c:v>
                </c:pt>
                <c:pt idx="170">
                  <c:v>158.02862097979676</c:v>
                </c:pt>
                <c:pt idx="171">
                  <c:v>158.0176166785931</c:v>
                </c:pt>
                <c:pt idx="172">
                  <c:v>158.00661237738944</c:v>
                </c:pt>
                <c:pt idx="173">
                  <c:v>157.99560807618579</c:v>
                </c:pt>
                <c:pt idx="174">
                  <c:v>157.98460377498216</c:v>
                </c:pt>
                <c:pt idx="175">
                  <c:v>157.97359947377851</c:v>
                </c:pt>
                <c:pt idx="176">
                  <c:v>157.96259517257485</c:v>
                </c:pt>
                <c:pt idx="177">
                  <c:v>157.9515908713712</c:v>
                </c:pt>
                <c:pt idx="178">
                  <c:v>157.94058657016754</c:v>
                </c:pt>
                <c:pt idx="179">
                  <c:v>157.92958226896388</c:v>
                </c:pt>
                <c:pt idx="180">
                  <c:v>157.91857796776023</c:v>
                </c:pt>
                <c:pt idx="181">
                  <c:v>157.90757366655657</c:v>
                </c:pt>
                <c:pt idx="182">
                  <c:v>157.89656936535292</c:v>
                </c:pt>
                <c:pt idx="183">
                  <c:v>157.88556506414929</c:v>
                </c:pt>
                <c:pt idx="184">
                  <c:v>157.87456076294563</c:v>
                </c:pt>
                <c:pt idx="185">
                  <c:v>157.86355646174198</c:v>
                </c:pt>
                <c:pt idx="186">
                  <c:v>157.85255216053832</c:v>
                </c:pt>
                <c:pt idx="187">
                  <c:v>157.84154785933467</c:v>
                </c:pt>
                <c:pt idx="188">
                  <c:v>157.83054355813101</c:v>
                </c:pt>
                <c:pt idx="189">
                  <c:v>157.81953925692736</c:v>
                </c:pt>
                <c:pt idx="190">
                  <c:v>157.8085349557237</c:v>
                </c:pt>
                <c:pt idx="191">
                  <c:v>157.79753065452005</c:v>
                </c:pt>
                <c:pt idx="192">
                  <c:v>157.78652635331642</c:v>
                </c:pt>
                <c:pt idx="193">
                  <c:v>157.77552205211276</c:v>
                </c:pt>
                <c:pt idx="194">
                  <c:v>157.76451775090911</c:v>
                </c:pt>
                <c:pt idx="195">
                  <c:v>157.75351344970545</c:v>
                </c:pt>
                <c:pt idx="196">
                  <c:v>157.7425091485018</c:v>
                </c:pt>
                <c:pt idx="197">
                  <c:v>157.73150484729814</c:v>
                </c:pt>
                <c:pt idx="198">
                  <c:v>157.72050054609448</c:v>
                </c:pt>
                <c:pt idx="199">
                  <c:v>157.70949624489083</c:v>
                </c:pt>
                <c:pt idx="200">
                  <c:v>157.69849194368717</c:v>
                </c:pt>
                <c:pt idx="201">
                  <c:v>157.68748764248355</c:v>
                </c:pt>
                <c:pt idx="202">
                  <c:v>157.67648334127989</c:v>
                </c:pt>
                <c:pt idx="203">
                  <c:v>157.66547904007624</c:v>
                </c:pt>
                <c:pt idx="204">
                  <c:v>157.65447473887258</c:v>
                </c:pt>
                <c:pt idx="205">
                  <c:v>157.64347043766892</c:v>
                </c:pt>
                <c:pt idx="206">
                  <c:v>157.63246613646527</c:v>
                </c:pt>
                <c:pt idx="207">
                  <c:v>157.62146183526161</c:v>
                </c:pt>
                <c:pt idx="208">
                  <c:v>157.61045753405796</c:v>
                </c:pt>
                <c:pt idx="209">
                  <c:v>157.5994532328543</c:v>
                </c:pt>
                <c:pt idx="210">
                  <c:v>157.58844893165067</c:v>
                </c:pt>
                <c:pt idx="211">
                  <c:v>157.57744463044702</c:v>
                </c:pt>
                <c:pt idx="212">
                  <c:v>157.56644032924336</c:v>
                </c:pt>
                <c:pt idx="213">
                  <c:v>157.55543602803971</c:v>
                </c:pt>
                <c:pt idx="214">
                  <c:v>157.54443172683605</c:v>
                </c:pt>
                <c:pt idx="215">
                  <c:v>157.5334274256324</c:v>
                </c:pt>
                <c:pt idx="216">
                  <c:v>157.52242312442874</c:v>
                </c:pt>
                <c:pt idx="217">
                  <c:v>157.51141882322509</c:v>
                </c:pt>
                <c:pt idx="218">
                  <c:v>157.50041452202143</c:v>
                </c:pt>
                <c:pt idx="219">
                  <c:v>157.4894102208178</c:v>
                </c:pt>
                <c:pt idx="220">
                  <c:v>157.47840591961415</c:v>
                </c:pt>
                <c:pt idx="221">
                  <c:v>157.46740161841049</c:v>
                </c:pt>
                <c:pt idx="222">
                  <c:v>157.45639731720684</c:v>
                </c:pt>
                <c:pt idx="223">
                  <c:v>157.44539301600318</c:v>
                </c:pt>
                <c:pt idx="224">
                  <c:v>157.43438871479952</c:v>
                </c:pt>
                <c:pt idx="225">
                  <c:v>157.42338441359587</c:v>
                </c:pt>
                <c:pt idx="226">
                  <c:v>157.41238011239221</c:v>
                </c:pt>
                <c:pt idx="227">
                  <c:v>157.40137581118856</c:v>
                </c:pt>
                <c:pt idx="228">
                  <c:v>157.39037150998493</c:v>
                </c:pt>
                <c:pt idx="229">
                  <c:v>157.37936720878128</c:v>
                </c:pt>
                <c:pt idx="230">
                  <c:v>157.36836290757762</c:v>
                </c:pt>
                <c:pt idx="231">
                  <c:v>157.35735860637396</c:v>
                </c:pt>
                <c:pt idx="232">
                  <c:v>157.34635430517031</c:v>
                </c:pt>
                <c:pt idx="233">
                  <c:v>157.33535000396665</c:v>
                </c:pt>
                <c:pt idx="234">
                  <c:v>157.324345702763</c:v>
                </c:pt>
                <c:pt idx="235">
                  <c:v>157.31334140155934</c:v>
                </c:pt>
                <c:pt idx="236">
                  <c:v>157.30233710035569</c:v>
                </c:pt>
                <c:pt idx="237">
                  <c:v>157.29133279915206</c:v>
                </c:pt>
                <c:pt idx="238">
                  <c:v>157.2803284979484</c:v>
                </c:pt>
                <c:pt idx="239">
                  <c:v>157.26932419674475</c:v>
                </c:pt>
                <c:pt idx="240">
                  <c:v>157.25831989554109</c:v>
                </c:pt>
                <c:pt idx="241">
                  <c:v>157.24731559433744</c:v>
                </c:pt>
                <c:pt idx="242">
                  <c:v>157.23631129313378</c:v>
                </c:pt>
                <c:pt idx="243">
                  <c:v>157.22530699193013</c:v>
                </c:pt>
                <c:pt idx="244">
                  <c:v>157.21430269072647</c:v>
                </c:pt>
                <c:pt idx="245">
                  <c:v>157.20329838952281</c:v>
                </c:pt>
                <c:pt idx="246">
                  <c:v>157.19229408831919</c:v>
                </c:pt>
                <c:pt idx="247">
                  <c:v>157.18128978711553</c:v>
                </c:pt>
                <c:pt idx="248">
                  <c:v>157.17028548591188</c:v>
                </c:pt>
                <c:pt idx="249">
                  <c:v>157.15928118470822</c:v>
                </c:pt>
                <c:pt idx="250">
                  <c:v>157.14827688350456</c:v>
                </c:pt>
                <c:pt idx="251">
                  <c:v>157.13727258230091</c:v>
                </c:pt>
                <c:pt idx="252">
                  <c:v>157.12626828109725</c:v>
                </c:pt>
                <c:pt idx="253">
                  <c:v>157.1152639798936</c:v>
                </c:pt>
                <c:pt idx="254">
                  <c:v>157.10425967868997</c:v>
                </c:pt>
                <c:pt idx="255">
                  <c:v>157.09325537748632</c:v>
                </c:pt>
                <c:pt idx="256">
                  <c:v>157.08225107628266</c:v>
                </c:pt>
              </c:numCache>
            </c:numRef>
          </c:xVal>
          <c:yVal>
            <c:numRef>
              <c:f>'Part 3'!$K$2:$K$258</c:f>
              <c:numCache>
                <c:formatCode>0.00</c:formatCode>
                <c:ptCount val="257"/>
                <c:pt idx="0">
                  <c:v>17.130020815582327</c:v>
                </c:pt>
                <c:pt idx="1">
                  <c:v>16.769794116785988</c:v>
                </c:pt>
                <c:pt idx="2">
                  <c:v>17.933569417989645</c:v>
                </c:pt>
                <c:pt idx="3">
                  <c:v>17.885979719193301</c:v>
                </c:pt>
                <c:pt idx="4">
                  <c:v>16.522473020396916</c:v>
                </c:pt>
                <c:pt idx="5">
                  <c:v>18.595229321600584</c:v>
                </c:pt>
                <c:pt idx="6">
                  <c:v>16.691743622804239</c:v>
                </c:pt>
                <c:pt idx="7">
                  <c:v>17.01692692400789</c:v>
                </c:pt>
                <c:pt idx="8">
                  <c:v>14.180763225211564</c:v>
                </c:pt>
                <c:pt idx="9">
                  <c:v>13.514322526415214</c:v>
                </c:pt>
                <c:pt idx="10">
                  <c:v>13.780591827618849</c:v>
                </c:pt>
                <c:pt idx="11">
                  <c:v>13.51669312882251</c:v>
                </c:pt>
                <c:pt idx="12">
                  <c:v>15.501086430026163</c:v>
                </c:pt>
                <c:pt idx="13">
                  <c:v>16.395696731229805</c:v>
                </c:pt>
                <c:pt idx="14">
                  <c:v>15.552560032433462</c:v>
                </c:pt>
                <c:pt idx="15">
                  <c:v>11.410625333637114</c:v>
                </c:pt>
                <c:pt idx="16">
                  <c:v>9.6838516348407779</c:v>
                </c:pt>
                <c:pt idx="17">
                  <c:v>10.342835936044423</c:v>
                </c:pt>
                <c:pt idx="18">
                  <c:v>11.139255237248079</c:v>
                </c:pt>
                <c:pt idx="19">
                  <c:v>12.573874538451747</c:v>
                </c:pt>
                <c:pt idx="20">
                  <c:v>11.6325318396554</c:v>
                </c:pt>
                <c:pt idx="21">
                  <c:v>11.201718140859043</c:v>
                </c:pt>
                <c:pt idx="22">
                  <c:v>13.146834442062669</c:v>
                </c:pt>
                <c:pt idx="23">
                  <c:v>14.512727743266339</c:v>
                </c:pt>
                <c:pt idx="24">
                  <c:v>14.121190044469984</c:v>
                </c:pt>
                <c:pt idx="25">
                  <c:v>13.562751345673632</c:v>
                </c:pt>
                <c:pt idx="26">
                  <c:v>13.868296646877297</c:v>
                </c:pt>
                <c:pt idx="27">
                  <c:v>11.856824948080941</c:v>
                </c:pt>
                <c:pt idx="28">
                  <c:v>13.693955249284613</c:v>
                </c:pt>
                <c:pt idx="29">
                  <c:v>13.616595550488256</c:v>
                </c:pt>
                <c:pt idx="30">
                  <c:v>13.647237851691926</c:v>
                </c:pt>
                <c:pt idx="31">
                  <c:v>13.540429152895541</c:v>
                </c:pt>
                <c:pt idx="32">
                  <c:v>14.111049454099202</c:v>
                </c:pt>
                <c:pt idx="33">
                  <c:v>13.729353755302867</c:v>
                </c:pt>
                <c:pt idx="34">
                  <c:v>13.6814130565065</c:v>
                </c:pt>
                <c:pt idx="35">
                  <c:v>14.261860357710162</c:v>
                </c:pt>
                <c:pt idx="36">
                  <c:v>17.99384265891382</c:v>
                </c:pt>
                <c:pt idx="37">
                  <c:v>16.11000996011748</c:v>
                </c:pt>
                <c:pt idx="38">
                  <c:v>14.795605261321128</c:v>
                </c:pt>
                <c:pt idx="39">
                  <c:v>14.904784562524782</c:v>
                </c:pt>
                <c:pt idx="40">
                  <c:v>15.063051863728418</c:v>
                </c:pt>
                <c:pt idx="41">
                  <c:v>16.360204164932071</c:v>
                </c:pt>
                <c:pt idx="42">
                  <c:v>15.98828946613574</c:v>
                </c:pt>
                <c:pt idx="43">
                  <c:v>18.542124767339374</c:v>
                </c:pt>
                <c:pt idx="44">
                  <c:v>17.748060068543026</c:v>
                </c:pt>
                <c:pt idx="45">
                  <c:v>18.033967369746705</c:v>
                </c:pt>
                <c:pt idx="46">
                  <c:v>19.547107670950339</c:v>
                </c:pt>
                <c:pt idx="47">
                  <c:v>20.51044297215401</c:v>
                </c:pt>
                <c:pt idx="48">
                  <c:v>18.263345273357658</c:v>
                </c:pt>
                <c:pt idx="49">
                  <c:v>17.410381574561285</c:v>
                </c:pt>
                <c:pt idx="50">
                  <c:v>16.959959875764952</c:v>
                </c:pt>
                <c:pt idx="51">
                  <c:v>14.565584176968599</c:v>
                </c:pt>
                <c:pt idx="52">
                  <c:v>11.051960478172248</c:v>
                </c:pt>
                <c:pt idx="53">
                  <c:v>12.948020779375923</c:v>
                </c:pt>
                <c:pt idx="54">
                  <c:v>13.165186080579559</c:v>
                </c:pt>
                <c:pt idx="55">
                  <c:v>15.797544381783212</c:v>
                </c:pt>
                <c:pt idx="56">
                  <c:v>10.781814682986891</c:v>
                </c:pt>
                <c:pt idx="57">
                  <c:v>8.9274469841905386</c:v>
                </c:pt>
                <c:pt idx="58">
                  <c:v>12.757589285394147</c:v>
                </c:pt>
                <c:pt idx="59">
                  <c:v>14.427788586597813</c:v>
                </c:pt>
                <c:pt idx="60">
                  <c:v>13.898829887801469</c:v>
                </c:pt>
                <c:pt idx="61">
                  <c:v>12.859297189005133</c:v>
                </c:pt>
                <c:pt idx="62">
                  <c:v>14.509904490208783</c:v>
                </c:pt>
                <c:pt idx="63">
                  <c:v>16.680835791412449</c:v>
                </c:pt>
                <c:pt idx="64">
                  <c:v>18.684852092616097</c:v>
                </c:pt>
                <c:pt idx="65">
                  <c:v>17.655176393819744</c:v>
                </c:pt>
                <c:pt idx="66">
                  <c:v>18.343624695023408</c:v>
                </c:pt>
                <c:pt idx="67">
                  <c:v>16.989928996227036</c:v>
                </c:pt>
                <c:pt idx="68">
                  <c:v>18.414705297430686</c:v>
                </c:pt>
                <c:pt idx="69">
                  <c:v>18.268635598634347</c:v>
                </c:pt>
                <c:pt idx="70">
                  <c:v>17.474570899838</c:v>
                </c:pt>
                <c:pt idx="71">
                  <c:v>12.959544201041666</c:v>
                </c:pt>
                <c:pt idx="72">
                  <c:v>5.6366095022453067</c:v>
                </c:pt>
                <c:pt idx="73">
                  <c:v>5.0388798034489639</c:v>
                </c:pt>
                <c:pt idx="74">
                  <c:v>-1.5932738953473802</c:v>
                </c:pt>
                <c:pt idx="75">
                  <c:v>1.0039274058562739</c:v>
                </c:pt>
                <c:pt idx="76">
                  <c:v>3.0582517070598954</c:v>
                </c:pt>
                <c:pt idx="77">
                  <c:v>0.74955400826357277</c:v>
                </c:pt>
                <c:pt idx="78">
                  <c:v>9.9405963094672245</c:v>
                </c:pt>
                <c:pt idx="79">
                  <c:v>3.7624676106708819</c:v>
                </c:pt>
                <c:pt idx="80">
                  <c:v>2.8949629118745293</c:v>
                </c:pt>
                <c:pt idx="81">
                  <c:v>-8.119941786921828</c:v>
                </c:pt>
                <c:pt idx="82">
                  <c:v>0.60715651428182582</c:v>
                </c:pt>
                <c:pt idx="83">
                  <c:v>-7.5747711845145034</c:v>
                </c:pt>
                <c:pt idx="84">
                  <c:v>-25.864593883310846</c:v>
                </c:pt>
                <c:pt idx="85">
                  <c:v>-11.481412582107225</c:v>
                </c:pt>
                <c:pt idx="86">
                  <c:v>-25.428003280903567</c:v>
                </c:pt>
                <c:pt idx="87">
                  <c:v>-28.842230979699906</c:v>
                </c:pt>
                <c:pt idx="88">
                  <c:v>-40.863972678496253</c:v>
                </c:pt>
                <c:pt idx="89">
                  <c:v>-41.494584377292597</c:v>
                </c:pt>
                <c:pt idx="90">
                  <c:v>-47.860244076088946</c:v>
                </c:pt>
                <c:pt idx="91">
                  <c:v>-56.377788774885289</c:v>
                </c:pt>
                <c:pt idx="92">
                  <c:v>-40.918671473681641</c:v>
                </c:pt>
                <c:pt idx="93">
                  <c:v>-30.898474172478004</c:v>
                </c:pt>
                <c:pt idx="94">
                  <c:v>-23.237460871274351</c:v>
                </c:pt>
                <c:pt idx="95">
                  <c:v>-29.27734457007071</c:v>
                </c:pt>
                <c:pt idx="96">
                  <c:v>-28.792554268867036</c:v>
                </c:pt>
                <c:pt idx="97">
                  <c:v>-26.767862967663376</c:v>
                </c:pt>
                <c:pt idx="98">
                  <c:v>-30.784217666459739</c:v>
                </c:pt>
                <c:pt idx="99">
                  <c:v>-27.713216365256073</c:v>
                </c:pt>
                <c:pt idx="100">
                  <c:v>-32.993060064052415</c:v>
                </c:pt>
                <c:pt idx="101">
                  <c:v>-26.516555762848753</c:v>
                </c:pt>
                <c:pt idx="102">
                  <c:v>-25.281552461645134</c:v>
                </c:pt>
                <c:pt idx="103">
                  <c:v>-21.312265160441484</c:v>
                </c:pt>
                <c:pt idx="104">
                  <c:v>-17.175192859237825</c:v>
                </c:pt>
                <c:pt idx="105">
                  <c:v>-22.583362558034167</c:v>
                </c:pt>
                <c:pt idx="106">
                  <c:v>-19.956559256830502</c:v>
                </c:pt>
                <c:pt idx="107">
                  <c:v>-25.621366955626854</c:v>
                </c:pt>
                <c:pt idx="108">
                  <c:v>-28.087977654423213</c:v>
                </c:pt>
                <c:pt idx="109">
                  <c:v>-22.164238353219559</c:v>
                </c:pt>
                <c:pt idx="110">
                  <c:v>-24.73944705201589</c:v>
                </c:pt>
                <c:pt idx="111">
                  <c:v>-28.380709750812258</c:v>
                </c:pt>
                <c:pt idx="112">
                  <c:v>-27.352997449608608</c:v>
                </c:pt>
                <c:pt idx="113">
                  <c:v>-25.713285148404964</c:v>
                </c:pt>
                <c:pt idx="114">
                  <c:v>-24.873102847201295</c:v>
                </c:pt>
                <c:pt idx="115">
                  <c:v>-20.558341545997649</c:v>
                </c:pt>
                <c:pt idx="116">
                  <c:v>-17.704503244793983</c:v>
                </c:pt>
                <c:pt idx="117">
                  <c:v>-14.337342943590329</c:v>
                </c:pt>
                <c:pt idx="118">
                  <c:v>-18.531401642386669</c:v>
                </c:pt>
                <c:pt idx="119">
                  <c:v>-23.110409341183015</c:v>
                </c:pt>
                <c:pt idx="120">
                  <c:v>-25.122949039979403</c:v>
                </c:pt>
                <c:pt idx="121">
                  <c:v>-25.437689738775731</c:v>
                </c:pt>
                <c:pt idx="122">
                  <c:v>-27.233081437572082</c:v>
                </c:pt>
                <c:pt idx="123">
                  <c:v>-27.468858136368425</c:v>
                </c:pt>
                <c:pt idx="124">
                  <c:v>-23.39098983516476</c:v>
                </c:pt>
                <c:pt idx="125">
                  <c:v>-25.976054533961104</c:v>
                </c:pt>
                <c:pt idx="126">
                  <c:v>-32.568764232757459</c:v>
                </c:pt>
                <c:pt idx="127">
                  <c:v>-37.118153931553806</c:v>
                </c:pt>
                <c:pt idx="128">
                  <c:v>-32.155146630350146</c:v>
                </c:pt>
                <c:pt idx="129">
                  <c:v>-33.774917329146518</c:v>
                </c:pt>
                <c:pt idx="130">
                  <c:v>-23.193692027942859</c:v>
                </c:pt>
                <c:pt idx="131">
                  <c:v>-27.249689726739206</c:v>
                </c:pt>
                <c:pt idx="132">
                  <c:v>-23.181617425535563</c:v>
                </c:pt>
                <c:pt idx="133">
                  <c:v>-21.519947124331907</c:v>
                </c:pt>
                <c:pt idx="134">
                  <c:v>-20.027329823128241</c:v>
                </c:pt>
                <c:pt idx="135">
                  <c:v>-14.2887105219246</c:v>
                </c:pt>
                <c:pt idx="136">
                  <c:v>-10.64823522072092</c:v>
                </c:pt>
                <c:pt idx="137">
                  <c:v>-11.66143191951727</c:v>
                </c:pt>
                <c:pt idx="138">
                  <c:v>-13.350805618313643</c:v>
                </c:pt>
                <c:pt idx="139">
                  <c:v>-13.011661317109997</c:v>
                </c:pt>
                <c:pt idx="140">
                  <c:v>-10.84285001590635</c:v>
                </c:pt>
                <c:pt idx="141">
                  <c:v>-5.859952714702672</c:v>
                </c:pt>
                <c:pt idx="142">
                  <c:v>-3.3033554134990197</c:v>
                </c:pt>
                <c:pt idx="143">
                  <c:v>2.1369398877046422</c:v>
                </c:pt>
                <c:pt idx="144">
                  <c:v>3.6892341889082729</c:v>
                </c:pt>
                <c:pt idx="145">
                  <c:v>-1.0926535098880663</c:v>
                </c:pt>
                <c:pt idx="146">
                  <c:v>-5.0392762086844129</c:v>
                </c:pt>
                <c:pt idx="147">
                  <c:v>-15.648220907480777</c:v>
                </c:pt>
                <c:pt idx="148">
                  <c:v>-14.573236606277135</c:v>
                </c:pt>
                <c:pt idx="149">
                  <c:v>-12.454138305073457</c:v>
                </c:pt>
                <c:pt idx="150">
                  <c:v>-9.9770850038698029</c:v>
                </c:pt>
                <c:pt idx="151">
                  <c:v>-10.731751702666145</c:v>
                </c:pt>
                <c:pt idx="152">
                  <c:v>-10.830137401462508</c:v>
                </c:pt>
                <c:pt idx="153">
                  <c:v>-13.663051100258855</c:v>
                </c:pt>
                <c:pt idx="154">
                  <c:v>-14.0796287990552</c:v>
                </c:pt>
                <c:pt idx="155">
                  <c:v>-14.148168497851543</c:v>
                </c:pt>
                <c:pt idx="156">
                  <c:v>-20.610553196647913</c:v>
                </c:pt>
                <c:pt idx="157">
                  <c:v>-16.51266489544426</c:v>
                </c:pt>
                <c:pt idx="158">
                  <c:v>-20.727765594240594</c:v>
                </c:pt>
                <c:pt idx="159">
                  <c:v>-15.715037293036943</c:v>
                </c:pt>
                <c:pt idx="160">
                  <c:v>-14.361640991833269</c:v>
                </c:pt>
                <c:pt idx="161">
                  <c:v>-14.82793169062964</c:v>
                </c:pt>
                <c:pt idx="162">
                  <c:v>-13.912035389425967</c:v>
                </c:pt>
                <c:pt idx="163">
                  <c:v>-11.713409088222306</c:v>
                </c:pt>
                <c:pt idx="164">
                  <c:v>-13.939754787018671</c:v>
                </c:pt>
                <c:pt idx="165">
                  <c:v>-13.312234485815026</c:v>
                </c:pt>
                <c:pt idx="166">
                  <c:v>-17.497504184611387</c:v>
                </c:pt>
                <c:pt idx="167">
                  <c:v>-16.41257088340771</c:v>
                </c:pt>
                <c:pt idx="168">
                  <c:v>-15.367401582204053</c:v>
                </c:pt>
                <c:pt idx="169">
                  <c:v>-10.772322281000413</c:v>
                </c:pt>
                <c:pt idx="170">
                  <c:v>-6.9528609797967533</c:v>
                </c:pt>
                <c:pt idx="171">
                  <c:v>-5.7983176785930937</c:v>
                </c:pt>
                <c:pt idx="172">
                  <c:v>-3.878102377389439</c:v>
                </c:pt>
                <c:pt idx="173">
                  <c:v>-5.4680510761857875</c:v>
                </c:pt>
                <c:pt idx="174">
                  <c:v>-4.0947567749821587</c:v>
                </c:pt>
                <c:pt idx="175">
                  <c:v>-4.2329074737785106</c:v>
                </c:pt>
                <c:pt idx="176">
                  <c:v>-5.0969641725748431</c:v>
                </c:pt>
                <c:pt idx="177">
                  <c:v>-9.3617778713712028</c:v>
                </c:pt>
                <c:pt idx="178">
                  <c:v>-8.0282485701675341</c:v>
                </c:pt>
                <c:pt idx="179">
                  <c:v>-6.774278268963883</c:v>
                </c:pt>
                <c:pt idx="180">
                  <c:v>-4.2077169677602342</c:v>
                </c:pt>
                <c:pt idx="181">
                  <c:v>-9.586238666556568</c:v>
                </c:pt>
                <c:pt idx="182">
                  <c:v>-9.3664183653529278</c:v>
                </c:pt>
                <c:pt idx="183">
                  <c:v>-10.190680064149291</c:v>
                </c:pt>
                <c:pt idx="184">
                  <c:v>-11.372927762945636</c:v>
                </c:pt>
                <c:pt idx="185">
                  <c:v>-7.8915414617419799</c:v>
                </c:pt>
                <c:pt idx="186">
                  <c:v>-6.1304451605383292</c:v>
                </c:pt>
                <c:pt idx="187">
                  <c:v>-3.603662859334662</c:v>
                </c:pt>
                <c:pt idx="188">
                  <c:v>0.70304144186897588</c:v>
                </c:pt>
                <c:pt idx="189">
                  <c:v>1.5592757430726465</c:v>
                </c:pt>
                <c:pt idx="190">
                  <c:v>1.3614630442762916</c:v>
                </c:pt>
                <c:pt idx="191">
                  <c:v>1.1824653454799545</c:v>
                </c:pt>
                <c:pt idx="192">
                  <c:v>2.4934726466835855</c:v>
                </c:pt>
                <c:pt idx="193">
                  <c:v>0.98447294788724093</c:v>
                </c:pt>
                <c:pt idx="194">
                  <c:v>-0.38451275090909576</c:v>
                </c:pt>
                <c:pt idx="195">
                  <c:v>-0.90350744970544383</c:v>
                </c:pt>
                <c:pt idx="196">
                  <c:v>-1.5725111485018033</c:v>
                </c:pt>
                <c:pt idx="197">
                  <c:v>-0.23150484729814025</c:v>
                </c:pt>
                <c:pt idx="198">
                  <c:v>1.6494944539055041</c:v>
                </c:pt>
                <c:pt idx="199">
                  <c:v>6.8205027551091746</c:v>
                </c:pt>
                <c:pt idx="200">
                  <c:v>7.6115060563128338</c:v>
                </c:pt>
                <c:pt idx="201">
                  <c:v>8.3025173575164501</c:v>
                </c:pt>
                <c:pt idx="202">
                  <c:v>10.703521658720121</c:v>
                </c:pt>
                <c:pt idx="203">
                  <c:v>7.8845239599237686</c:v>
                </c:pt>
                <c:pt idx="204">
                  <c:v>10.315526261127417</c:v>
                </c:pt>
                <c:pt idx="205">
                  <c:v>14.826530562331072</c:v>
                </c:pt>
                <c:pt idx="206">
                  <c:v>8.6675368635347354</c:v>
                </c:pt>
                <c:pt idx="207">
                  <c:v>9.0685401647383799</c:v>
                </c:pt>
                <c:pt idx="208">
                  <c:v>6.6595464659420429</c:v>
                </c:pt>
                <c:pt idx="209">
                  <c:v>8.1505467671456984</c:v>
                </c:pt>
                <c:pt idx="210">
                  <c:v>6.6815550683493257</c:v>
                </c:pt>
                <c:pt idx="211">
                  <c:v>8.8725523695529773</c:v>
                </c:pt>
                <c:pt idx="212">
                  <c:v>10.903560670756633</c:v>
                </c:pt>
                <c:pt idx="213">
                  <c:v>10.744566971960296</c:v>
                </c:pt>
                <c:pt idx="214">
                  <c:v>12.455568273163948</c:v>
                </c:pt>
                <c:pt idx="215">
                  <c:v>12.806568574367617</c:v>
                </c:pt>
                <c:pt idx="216">
                  <c:v>11.177573875571255</c:v>
                </c:pt>
                <c:pt idx="217">
                  <c:v>3.8585761767749034</c:v>
                </c:pt>
                <c:pt idx="218">
                  <c:v>5.1795784779785663</c:v>
                </c:pt>
                <c:pt idx="219">
                  <c:v>1.3005827791822071</c:v>
                </c:pt>
                <c:pt idx="220">
                  <c:v>1.2815890803858565</c:v>
                </c:pt>
                <c:pt idx="221">
                  <c:v>4.022603381589505</c:v>
                </c:pt>
                <c:pt idx="222">
                  <c:v>7.183601682793153</c:v>
                </c:pt>
                <c:pt idx="223">
                  <c:v>7.0646019839968233</c:v>
                </c:pt>
                <c:pt idx="224">
                  <c:v>7.1756122852004864</c:v>
                </c:pt>
                <c:pt idx="225">
                  <c:v>6.256608586404127</c:v>
                </c:pt>
                <c:pt idx="226">
                  <c:v>8.1976208876077976</c:v>
                </c:pt>
                <c:pt idx="227">
                  <c:v>11.318625188811438</c:v>
                </c:pt>
                <c:pt idx="228">
                  <c:v>9.4996274900150581</c:v>
                </c:pt>
                <c:pt idx="229">
                  <c:v>14.170635791218729</c:v>
                </c:pt>
                <c:pt idx="230">
                  <c:v>16.411636092422384</c:v>
                </c:pt>
                <c:pt idx="231">
                  <c:v>17.022646393626047</c:v>
                </c:pt>
                <c:pt idx="232">
                  <c:v>18.013646694829703</c:v>
                </c:pt>
                <c:pt idx="233">
                  <c:v>14.214652996033351</c:v>
                </c:pt>
                <c:pt idx="234">
                  <c:v>16.145655297236999</c:v>
                </c:pt>
                <c:pt idx="235">
                  <c:v>15.296659598440669</c:v>
                </c:pt>
                <c:pt idx="236">
                  <c:v>17.557663899644325</c:v>
                </c:pt>
                <c:pt idx="237">
                  <c:v>14.298663200847955</c:v>
                </c:pt>
                <c:pt idx="238">
                  <c:v>15.9796665020516</c:v>
                </c:pt>
                <c:pt idx="239">
                  <c:v>15.600670803255241</c:v>
                </c:pt>
                <c:pt idx="240">
                  <c:v>19.591686104458915</c:v>
                </c:pt>
                <c:pt idx="241">
                  <c:v>18.292677405662573</c:v>
                </c:pt>
                <c:pt idx="242">
                  <c:v>12.933686706866212</c:v>
                </c:pt>
                <c:pt idx="243">
                  <c:v>9.5246930080698746</c:v>
                </c:pt>
                <c:pt idx="244">
                  <c:v>3.9457013092735167</c:v>
                </c:pt>
                <c:pt idx="245">
                  <c:v>7.3967076104771934</c:v>
                </c:pt>
                <c:pt idx="246">
                  <c:v>7.7577029116808092</c:v>
                </c:pt>
                <c:pt idx="247">
                  <c:v>16.42871121288448</c:v>
                </c:pt>
                <c:pt idx="248">
                  <c:v>22.039721514088114</c:v>
                </c:pt>
                <c:pt idx="249">
                  <c:v>21.750722815291766</c:v>
                </c:pt>
                <c:pt idx="250">
                  <c:v>26.131722116495439</c:v>
                </c:pt>
                <c:pt idx="251">
                  <c:v>27.132731417699091</c:v>
                </c:pt>
                <c:pt idx="252">
                  <c:v>39.863731718902756</c:v>
                </c:pt>
                <c:pt idx="253">
                  <c:v>44.864736020106392</c:v>
                </c:pt>
                <c:pt idx="254">
                  <c:v>42.185740321310021</c:v>
                </c:pt>
                <c:pt idx="255">
                  <c:v>40.146744622513694</c:v>
                </c:pt>
                <c:pt idx="256">
                  <c:v>44.457748923717332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C-7448-AEE1-8D554FC72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43343"/>
        <c:axId val="1520644991"/>
      </c:scatterChart>
      <c:valAx>
        <c:axId val="152064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44991"/>
        <c:crosses val="autoZero"/>
        <c:crossBetween val="midCat"/>
      </c:valAx>
      <c:valAx>
        <c:axId val="15206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  <a:r>
              <a:rPr lang="en-US" baseline="0"/>
              <a:t> residual chart - Residual Vs time period </a:t>
            </a:r>
            <a:endParaRPr lang="en-US"/>
          </a:p>
        </c:rich>
      </c:tx>
      <c:layout>
        <c:manualLayout>
          <c:xMode val="edge"/>
          <c:yMode val="edge"/>
          <c:x val="0.1827371384276447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'Part 3'!$B$2:$B$258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'Part 3'!$I$2:$I$258</c:f>
              <c:numCache>
                <c:formatCode>0.00</c:formatCode>
                <c:ptCount val="257"/>
                <c:pt idx="0">
                  <c:v>7.9108774457515807</c:v>
                </c:pt>
                <c:pt idx="1">
                  <c:v>8.1735627278357939</c:v>
                </c:pt>
                <c:pt idx="2">
                  <c:v>7.8707880099199841</c:v>
                </c:pt>
                <c:pt idx="3">
                  <c:v>8.2440992920041936</c:v>
                </c:pt>
                <c:pt idx="4">
                  <c:v>7.550446574088383</c:v>
                </c:pt>
                <c:pt idx="5">
                  <c:v>8.0737368561725944</c:v>
                </c:pt>
                <c:pt idx="6">
                  <c:v>8.1593971382567858</c:v>
                </c:pt>
                <c:pt idx="7">
                  <c:v>7.7165084203409933</c:v>
                </c:pt>
                <c:pt idx="8">
                  <c:v>6.7106157024251871</c:v>
                </c:pt>
                <c:pt idx="9">
                  <c:v>6.1767459845093953</c:v>
                </c:pt>
                <c:pt idx="10">
                  <c:v>5.87644326659359</c:v>
                </c:pt>
                <c:pt idx="11">
                  <c:v>6.7611225486777968</c:v>
                </c:pt>
                <c:pt idx="12">
                  <c:v>6.0060078307620017</c:v>
                </c:pt>
                <c:pt idx="13">
                  <c:v>6.6349961128461956</c:v>
                </c:pt>
                <c:pt idx="14">
                  <c:v>6.2461843949303955</c:v>
                </c:pt>
                <c:pt idx="15">
                  <c:v>5.2427486770145961</c:v>
                </c:pt>
                <c:pt idx="16">
                  <c:v>3.8410619590987949</c:v>
                </c:pt>
                <c:pt idx="17">
                  <c:v>4.160277241182996</c:v>
                </c:pt>
                <c:pt idx="18">
                  <c:v>4.8605685232671902</c:v>
                </c:pt>
                <c:pt idx="19">
                  <c:v>5.8779918053513853</c:v>
                </c:pt>
                <c:pt idx="20">
                  <c:v>4.7024830874356027</c:v>
                </c:pt>
                <c:pt idx="21">
                  <c:v>4.8422353695197913</c:v>
                </c:pt>
                <c:pt idx="22">
                  <c:v>5.1614616516040002</c:v>
                </c:pt>
                <c:pt idx="23">
                  <c:v>5.0873319336881906</c:v>
                </c:pt>
                <c:pt idx="24">
                  <c:v>5.7507592157723906</c:v>
                </c:pt>
                <c:pt idx="25">
                  <c:v>6.6649254978565935</c:v>
                </c:pt>
                <c:pt idx="26">
                  <c:v>6.5563797799407908</c:v>
                </c:pt>
                <c:pt idx="27">
                  <c:v>6.1478990620250045</c:v>
                </c:pt>
                <c:pt idx="28">
                  <c:v>5.9729703441091999</c:v>
                </c:pt>
                <c:pt idx="29">
                  <c:v>5.5866306261934042</c:v>
                </c:pt>
                <c:pt idx="30">
                  <c:v>6.4639239082776001</c:v>
                </c:pt>
                <c:pt idx="31">
                  <c:v>6.2865381903618101</c:v>
                </c:pt>
                <c:pt idx="32">
                  <c:v>7.4293504724460036</c:v>
                </c:pt>
                <c:pt idx="33">
                  <c:v>7.158549754530199</c:v>
                </c:pt>
                <c:pt idx="34">
                  <c:v>7.3376470366143991</c:v>
                </c:pt>
                <c:pt idx="35">
                  <c:v>7.6175363186986118</c:v>
                </c:pt>
                <c:pt idx="36">
                  <c:v>9.0209536007828035</c:v>
                </c:pt>
                <c:pt idx="37">
                  <c:v>8.0593038828669989</c:v>
                </c:pt>
                <c:pt idx="38">
                  <c:v>8.3982071649512022</c:v>
                </c:pt>
                <c:pt idx="39">
                  <c:v>7.8078114470354052</c:v>
                </c:pt>
                <c:pt idx="40">
                  <c:v>8.7441037291196153</c:v>
                </c:pt>
                <c:pt idx="41">
                  <c:v>10.083601011203811</c:v>
                </c:pt>
                <c:pt idx="42">
                  <c:v>10.011920293288</c:v>
                </c:pt>
                <c:pt idx="43">
                  <c:v>11.398117575372197</c:v>
                </c:pt>
                <c:pt idx="44">
                  <c:v>10.102140857456405</c:v>
                </c:pt>
                <c:pt idx="45">
                  <c:v>9.5289411395406063</c:v>
                </c:pt>
                <c:pt idx="46">
                  <c:v>10.243988421624806</c:v>
                </c:pt>
                <c:pt idx="47">
                  <c:v>10.858228703709003</c:v>
                </c:pt>
                <c:pt idx="48">
                  <c:v>10.083437985793211</c:v>
                </c:pt>
                <c:pt idx="49">
                  <c:v>10.117485267877399</c:v>
                </c:pt>
                <c:pt idx="50">
                  <c:v>10.249868549961619</c:v>
                </c:pt>
                <c:pt idx="51">
                  <c:v>9.7799258320458051</c:v>
                </c:pt>
                <c:pt idx="52">
                  <c:v>7.2350391141300037</c:v>
                </c:pt>
                <c:pt idx="53">
                  <c:v>9.1399743962142139</c:v>
                </c:pt>
                <c:pt idx="54">
                  <c:v>10.531100678298415</c:v>
                </c:pt>
                <c:pt idx="55">
                  <c:v>10.171775960382618</c:v>
                </c:pt>
                <c:pt idx="56">
                  <c:v>6.3976722424668111</c:v>
                </c:pt>
                <c:pt idx="57">
                  <c:v>5.9449335245510184</c:v>
                </c:pt>
                <c:pt idx="58">
                  <c:v>8.2063528066352234</c:v>
                </c:pt>
                <c:pt idx="59">
                  <c:v>8.6017970887194224</c:v>
                </c:pt>
                <c:pt idx="60">
                  <c:v>9.2824053708036161</c:v>
                </c:pt>
                <c:pt idx="61">
                  <c:v>7.9518896528878145</c:v>
                </c:pt>
                <c:pt idx="62">
                  <c:v>8.08270093497201</c:v>
                </c:pt>
                <c:pt idx="63">
                  <c:v>7.3608652170562294</c:v>
                </c:pt>
                <c:pt idx="64">
                  <c:v>8.9875104991404271</c:v>
                </c:pt>
                <c:pt idx="65">
                  <c:v>8.169560781224618</c:v>
                </c:pt>
                <c:pt idx="66">
                  <c:v>7.9455210633088171</c:v>
                </c:pt>
                <c:pt idx="67">
                  <c:v>6.2354963453930168</c:v>
                </c:pt>
                <c:pt idx="68">
                  <c:v>7.130238627477226</c:v>
                </c:pt>
                <c:pt idx="69">
                  <c:v>6.0683389095614189</c:v>
                </c:pt>
                <c:pt idx="70">
                  <c:v>4.0379561916456197</c:v>
                </c:pt>
                <c:pt idx="71">
                  <c:v>0.12977347372981285</c:v>
                </c:pt>
                <c:pt idx="72">
                  <c:v>-2.6029332441859765</c:v>
                </c:pt>
                <c:pt idx="73">
                  <c:v>-1.7205049621017707</c:v>
                </c:pt>
                <c:pt idx="74">
                  <c:v>-6.6784766800175674</c:v>
                </c:pt>
                <c:pt idx="75">
                  <c:v>-6.9616673979333825</c:v>
                </c:pt>
                <c:pt idx="76">
                  <c:v>-0.93378411584917842</c:v>
                </c:pt>
                <c:pt idx="77">
                  <c:v>-3.5161618337649827</c:v>
                </c:pt>
                <c:pt idx="78">
                  <c:v>-0.4528405516807652</c:v>
                </c:pt>
                <c:pt idx="79">
                  <c:v>-3.1165392695965721</c:v>
                </c:pt>
                <c:pt idx="80">
                  <c:v>-4.3189189875123759</c:v>
                </c:pt>
                <c:pt idx="81">
                  <c:v>-10.196057705428174</c:v>
                </c:pt>
                <c:pt idx="82">
                  <c:v>-5.7157594233439823</c:v>
                </c:pt>
                <c:pt idx="83">
                  <c:v>-8.4016441412597658</c:v>
                </c:pt>
                <c:pt idx="84">
                  <c:v>-15.348309859175572</c:v>
                </c:pt>
                <c:pt idx="85">
                  <c:v>-8.263237577091374</c:v>
                </c:pt>
                <c:pt idx="86">
                  <c:v>-17.319342295007175</c:v>
                </c:pt>
                <c:pt idx="87">
                  <c:v>-14.938627012922979</c:v>
                </c:pt>
                <c:pt idx="88">
                  <c:v>-16.707786730838762</c:v>
                </c:pt>
                <c:pt idx="89">
                  <c:v>-17.417303448754566</c:v>
                </c:pt>
                <c:pt idx="90">
                  <c:v>-21.490587166670373</c:v>
                </c:pt>
                <c:pt idx="91">
                  <c:v>-22.934463884586158</c:v>
                </c:pt>
                <c:pt idx="92">
                  <c:v>-17.631083602501974</c:v>
                </c:pt>
                <c:pt idx="93">
                  <c:v>-18.209989320417762</c:v>
                </c:pt>
                <c:pt idx="94">
                  <c:v>-15.269875038333566</c:v>
                </c:pt>
                <c:pt idx="95">
                  <c:v>-18.150435756249372</c:v>
                </c:pt>
                <c:pt idx="96">
                  <c:v>-16.651941474165156</c:v>
                </c:pt>
                <c:pt idx="97">
                  <c:v>-17.02384619208096</c:v>
                </c:pt>
                <c:pt idx="98">
                  <c:v>-20.564840909996761</c:v>
                </c:pt>
                <c:pt idx="99">
                  <c:v>-19.817956627912565</c:v>
                </c:pt>
                <c:pt idx="100">
                  <c:v>-20.929146345828364</c:v>
                </c:pt>
                <c:pt idx="101">
                  <c:v>-15.983096063744156</c:v>
                </c:pt>
                <c:pt idx="102">
                  <c:v>-16.976006781659954</c:v>
                </c:pt>
                <c:pt idx="103">
                  <c:v>-15.583466499575763</c:v>
                </c:pt>
                <c:pt idx="104">
                  <c:v>-15.354083217491564</c:v>
                </c:pt>
                <c:pt idx="105">
                  <c:v>-14.301617935407364</c:v>
                </c:pt>
                <c:pt idx="106">
                  <c:v>-11.144653653323147</c:v>
                </c:pt>
                <c:pt idx="107">
                  <c:v>-12.034060371238951</c:v>
                </c:pt>
                <c:pt idx="108">
                  <c:v>-11.720892089154759</c:v>
                </c:pt>
                <c:pt idx="109">
                  <c:v>-12.923271807070563</c:v>
                </c:pt>
                <c:pt idx="110">
                  <c:v>-14.613574524986362</c:v>
                </c:pt>
                <c:pt idx="111">
                  <c:v>-16.966779242902149</c:v>
                </c:pt>
                <c:pt idx="112">
                  <c:v>-15.30562696081796</c:v>
                </c:pt>
                <c:pt idx="113">
                  <c:v>-15.813067678733759</c:v>
                </c:pt>
                <c:pt idx="114">
                  <c:v>-14.100179396649565</c:v>
                </c:pt>
                <c:pt idx="115">
                  <c:v>-14.294655114565359</c:v>
                </c:pt>
                <c:pt idx="116">
                  <c:v>-15.669535832481145</c:v>
                </c:pt>
                <c:pt idx="117">
                  <c:v>-13.658453550396956</c:v>
                </c:pt>
                <c:pt idx="118">
                  <c:v>-12.40639526831275</c:v>
                </c:pt>
                <c:pt idx="119">
                  <c:v>-13.815768986228562</c:v>
                </c:pt>
                <c:pt idx="120">
                  <c:v>-13.051626704144354</c:v>
                </c:pt>
                <c:pt idx="121">
                  <c:v>-12.211098422060147</c:v>
                </c:pt>
                <c:pt idx="122">
                  <c:v>-11.698314139975949</c:v>
                </c:pt>
                <c:pt idx="123">
                  <c:v>-11.175687857891759</c:v>
                </c:pt>
                <c:pt idx="124">
                  <c:v>-9.0104455758075517</c:v>
                </c:pt>
                <c:pt idx="125">
                  <c:v>-8.0385092937233651</c:v>
                </c:pt>
                <c:pt idx="126">
                  <c:v>-9.1791060116391492</c:v>
                </c:pt>
                <c:pt idx="127">
                  <c:v>-10.359551729554951</c:v>
                </c:pt>
                <c:pt idx="128">
                  <c:v>-10.132480447470755</c:v>
                </c:pt>
                <c:pt idx="129">
                  <c:v>-10.832136165386544</c:v>
                </c:pt>
                <c:pt idx="130">
                  <c:v>-9.2697758833023443</c:v>
                </c:pt>
                <c:pt idx="131">
                  <c:v>-9.966930601218138</c:v>
                </c:pt>
                <c:pt idx="132">
                  <c:v>-8.6935483191339529</c:v>
                </c:pt>
                <c:pt idx="133">
                  <c:v>-9.5302210370497562</c:v>
                </c:pt>
                <c:pt idx="134">
                  <c:v>-9.2657737549655366</c:v>
                </c:pt>
                <c:pt idx="135">
                  <c:v>-10.047636472881351</c:v>
                </c:pt>
                <c:pt idx="136">
                  <c:v>-9.9476171907971462</c:v>
                </c:pt>
                <c:pt idx="137">
                  <c:v>-10.15649790871295</c:v>
                </c:pt>
                <c:pt idx="138">
                  <c:v>-10.477484626628751</c:v>
                </c:pt>
                <c:pt idx="139">
                  <c:v>-9.7471863445445308</c:v>
                </c:pt>
                <c:pt idx="140">
                  <c:v>-9.619762062460353</c:v>
                </c:pt>
                <c:pt idx="141">
                  <c:v>-9.4200887803761475</c:v>
                </c:pt>
                <c:pt idx="142">
                  <c:v>-10.361382498291945</c:v>
                </c:pt>
                <c:pt idx="143">
                  <c:v>-8.3182182162077396</c:v>
                </c:pt>
                <c:pt idx="144">
                  <c:v>-8.073713934123532</c:v>
                </c:pt>
                <c:pt idx="145">
                  <c:v>-5.6942376520393339</c:v>
                </c:pt>
                <c:pt idx="146">
                  <c:v>-3.7332873699551357</c:v>
                </c:pt>
                <c:pt idx="147">
                  <c:v>-8.1971420878709438</c:v>
                </c:pt>
                <c:pt idx="148">
                  <c:v>-7.7184538057867371</c:v>
                </c:pt>
                <c:pt idx="149">
                  <c:v>-6.9184075237025269</c:v>
                </c:pt>
                <c:pt idx="150">
                  <c:v>-4.8976662416183387</c:v>
                </c:pt>
                <c:pt idx="151">
                  <c:v>-5.2634899595341409</c:v>
                </c:pt>
                <c:pt idx="152">
                  <c:v>-5.4723706774499306</c:v>
                </c:pt>
                <c:pt idx="153">
                  <c:v>-6.2168723953657405</c:v>
                </c:pt>
                <c:pt idx="154">
                  <c:v>-4.1811841132815317</c:v>
                </c:pt>
                <c:pt idx="155">
                  <c:v>-2.5166818311973316</c:v>
                </c:pt>
                <c:pt idx="156">
                  <c:v>-4.3722525491131421</c:v>
                </c:pt>
                <c:pt idx="157">
                  <c:v>-3.4252182670289244</c:v>
                </c:pt>
                <c:pt idx="158">
                  <c:v>-6.4616129849447361</c:v>
                </c:pt>
                <c:pt idx="159">
                  <c:v>-4.6750477028605246</c:v>
                </c:pt>
                <c:pt idx="160">
                  <c:v>-4.1664754207763366</c:v>
                </c:pt>
                <c:pt idx="161">
                  <c:v>-4.5821271386921296</c:v>
                </c:pt>
                <c:pt idx="162">
                  <c:v>-4.8258888566079179</c:v>
                </c:pt>
                <c:pt idx="163">
                  <c:v>-2.6432125745237443</c:v>
                </c:pt>
                <c:pt idx="164">
                  <c:v>-3.1759532924395302</c:v>
                </c:pt>
                <c:pt idx="165">
                  <c:v>-1.2573540103553285</c:v>
                </c:pt>
                <c:pt idx="166">
                  <c:v>-1.0925537282711275</c:v>
                </c:pt>
                <c:pt idx="167">
                  <c:v>-1.1694074461869235</c:v>
                </c:pt>
                <c:pt idx="168">
                  <c:v>-1.8541101641027353</c:v>
                </c:pt>
                <c:pt idx="169">
                  <c:v>-0.52343188201852797</c:v>
                </c:pt>
                <c:pt idx="170">
                  <c:v>-0.10204759993432333</c:v>
                </c:pt>
                <c:pt idx="171">
                  <c:v>-1.5440743178501322</c:v>
                </c:pt>
                <c:pt idx="172">
                  <c:v>-1.9821490357659144</c:v>
                </c:pt>
                <c:pt idx="173">
                  <c:v>-0.2030527536817317</c:v>
                </c:pt>
                <c:pt idx="174">
                  <c:v>-1.7995444715975282</c:v>
                </c:pt>
                <c:pt idx="175">
                  <c:v>-1.7717681895133239</c:v>
                </c:pt>
                <c:pt idx="176">
                  <c:v>-6.4274409074291299</c:v>
                </c:pt>
                <c:pt idx="177">
                  <c:v>-6.9003976253449224</c:v>
                </c:pt>
                <c:pt idx="178">
                  <c:v>-4.9568883432607151</c:v>
                </c:pt>
                <c:pt idx="179">
                  <c:v>-6.7526590611765158</c:v>
                </c:pt>
                <c:pt idx="180">
                  <c:v>-5.2152167790923301</c:v>
                </c:pt>
                <c:pt idx="181">
                  <c:v>-4.3130204970081252</c:v>
                </c:pt>
                <c:pt idx="182">
                  <c:v>5.4777867850760913</c:v>
                </c:pt>
                <c:pt idx="183">
                  <c:v>7.9020920671602823</c:v>
                </c:pt>
                <c:pt idx="184">
                  <c:v>8.3832763492444826</c:v>
                </c:pt>
                <c:pt idx="185">
                  <c:v>8.5356096313286827</c:v>
                </c:pt>
                <c:pt idx="186">
                  <c:v>12.118331913412874</c:v>
                </c:pt>
                <c:pt idx="187">
                  <c:v>9.2940271954970939</c:v>
                </c:pt>
                <c:pt idx="188">
                  <c:v>10.662486477581282</c:v>
                </c:pt>
                <c:pt idx="189">
                  <c:v>7.0719917596654795</c:v>
                </c:pt>
                <c:pt idx="190">
                  <c:v>10.456976041749698</c:v>
                </c:pt>
                <c:pt idx="191">
                  <c:v>12.209765323833878</c:v>
                </c:pt>
                <c:pt idx="192">
                  <c:v>11.863685605918093</c:v>
                </c:pt>
                <c:pt idx="193">
                  <c:v>11.32043188800229</c:v>
                </c:pt>
                <c:pt idx="194">
                  <c:v>12.030032170086486</c:v>
                </c:pt>
                <c:pt idx="195">
                  <c:v>11.931015452170698</c:v>
                </c:pt>
                <c:pt idx="196">
                  <c:v>14.25033373425488</c:v>
                </c:pt>
                <c:pt idx="197">
                  <c:v>20.09107501633909</c:v>
                </c:pt>
                <c:pt idx="198">
                  <c:v>21.332252298423285</c:v>
                </c:pt>
                <c:pt idx="199">
                  <c:v>20.057767580507488</c:v>
                </c:pt>
                <c:pt idx="200">
                  <c:v>21.508585862591701</c:v>
                </c:pt>
                <c:pt idx="201">
                  <c:v>19.754929144675884</c:v>
                </c:pt>
                <c:pt idx="202">
                  <c:v>19.30901842676009</c:v>
                </c:pt>
                <c:pt idx="203">
                  <c:v>23.290453708844282</c:v>
                </c:pt>
                <c:pt idx="204">
                  <c:v>28.177840990928502</c:v>
                </c:pt>
                <c:pt idx="205">
                  <c:v>25.15887227301269</c:v>
                </c:pt>
                <c:pt idx="206">
                  <c:v>14.413225555096886</c:v>
                </c:pt>
                <c:pt idx="207">
                  <c:v>14.249328837181096</c:v>
                </c:pt>
                <c:pt idx="208">
                  <c:v>5.8795901192652877</c:v>
                </c:pt>
                <c:pt idx="209">
                  <c:v>10.128077401349486</c:v>
                </c:pt>
                <c:pt idx="210">
                  <c:v>6.060912683433699</c:v>
                </c:pt>
                <c:pt idx="211">
                  <c:v>4.3297169655178891</c:v>
                </c:pt>
                <c:pt idx="212">
                  <c:v>7.4401652476020956</c:v>
                </c:pt>
                <c:pt idx="213">
                  <c:v>7.3760985296862884</c:v>
                </c:pt>
                <c:pt idx="214">
                  <c:v>3.7282078117704884</c:v>
                </c:pt>
                <c:pt idx="215">
                  <c:v>1.6975270938547027</c:v>
                </c:pt>
                <c:pt idx="216">
                  <c:v>-2.0402066240610992</c:v>
                </c:pt>
                <c:pt idx="217">
                  <c:v>0.95045165802309839</c:v>
                </c:pt>
                <c:pt idx="218">
                  <c:v>2.4337109401072894</c:v>
                </c:pt>
                <c:pt idx="219">
                  <c:v>-2.4919737778085107</c:v>
                </c:pt>
                <c:pt idx="220">
                  <c:v>-1.6376294957242976</c:v>
                </c:pt>
                <c:pt idx="221">
                  <c:v>2.1716177863599029</c:v>
                </c:pt>
                <c:pt idx="222">
                  <c:v>4.6032410684441061</c:v>
                </c:pt>
                <c:pt idx="223">
                  <c:v>3.490971350528298</c:v>
                </c:pt>
                <c:pt idx="224">
                  <c:v>4.9642506326124902</c:v>
                </c:pt>
                <c:pt idx="225">
                  <c:v>5.6988069146967035</c:v>
                </c:pt>
                <c:pt idx="226">
                  <c:v>1.6915331967809095</c:v>
                </c:pt>
                <c:pt idx="227">
                  <c:v>4.9217784788651073</c:v>
                </c:pt>
                <c:pt idx="228">
                  <c:v>1.3437727609493066</c:v>
                </c:pt>
                <c:pt idx="229">
                  <c:v>3.0167050430334967</c:v>
                </c:pt>
                <c:pt idx="230">
                  <c:v>2.6631263251177018</c:v>
                </c:pt>
                <c:pt idx="231">
                  <c:v>4.4159236072019041</c:v>
                </c:pt>
                <c:pt idx="232">
                  <c:v>11.589367889286109</c:v>
                </c:pt>
                <c:pt idx="233">
                  <c:v>8.0512871713703191</c:v>
                </c:pt>
                <c:pt idx="234">
                  <c:v>7.8973684534545043</c:v>
                </c:pt>
                <c:pt idx="235">
                  <c:v>7.1744357355387081</c:v>
                </c:pt>
                <c:pt idx="236">
                  <c:v>5.2435780176229088</c:v>
                </c:pt>
                <c:pt idx="237">
                  <c:v>1.9650572997071123</c:v>
                </c:pt>
                <c:pt idx="238">
                  <c:v>3.2486615817913105</c:v>
                </c:pt>
                <c:pt idx="239">
                  <c:v>2.3660068638754979</c:v>
                </c:pt>
                <c:pt idx="240">
                  <c:v>1.0041651459597176</c:v>
                </c:pt>
                <c:pt idx="241">
                  <c:v>5.1632428043916434E-2</c:v>
                </c:pt>
                <c:pt idx="242">
                  <c:v>-0.18215028987189896</c:v>
                </c:pt>
                <c:pt idx="243">
                  <c:v>1.1214139922123252</c:v>
                </c:pt>
                <c:pt idx="244">
                  <c:v>-4.5130497257034961</c:v>
                </c:pt>
                <c:pt idx="245">
                  <c:v>-0.64390344361927987</c:v>
                </c:pt>
                <c:pt idx="246">
                  <c:v>-7.3365331615350868</c:v>
                </c:pt>
                <c:pt idx="247">
                  <c:v>-7.6701468794508969</c:v>
                </c:pt>
                <c:pt idx="248">
                  <c:v>-6.2467785973666849</c:v>
                </c:pt>
                <c:pt idx="249">
                  <c:v>-1.9883123152824993</c:v>
                </c:pt>
                <c:pt idx="250">
                  <c:v>1.840900966801712</c:v>
                </c:pt>
                <c:pt idx="251">
                  <c:v>1.4621442488859202</c:v>
                </c:pt>
                <c:pt idx="252">
                  <c:v>-1.151619469029896</c:v>
                </c:pt>
                <c:pt idx="253">
                  <c:v>-1.7453811869456786</c:v>
                </c:pt>
                <c:pt idx="254">
                  <c:v>1.530857095138515</c:v>
                </c:pt>
                <c:pt idx="255">
                  <c:v>1.0070953772227114</c:v>
                </c:pt>
                <c:pt idx="256">
                  <c:v>0.81333365930692025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0-6B43-8CD7-4A43163E0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30400"/>
        <c:axId val="774260383"/>
      </c:scatterChart>
      <c:valAx>
        <c:axId val="18027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60383"/>
        <c:crosses val="autoZero"/>
        <c:crossBetween val="midCat"/>
      </c:valAx>
      <c:valAx>
        <c:axId val="7742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3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 residual chart - Residual vs time period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'Part 3'!$B$2:$B$258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'Part 3'!$K$2:$K$258</c:f>
              <c:numCache>
                <c:formatCode>0.00</c:formatCode>
                <c:ptCount val="257"/>
                <c:pt idx="0">
                  <c:v>17.130020815582327</c:v>
                </c:pt>
                <c:pt idx="1">
                  <c:v>16.769794116785988</c:v>
                </c:pt>
                <c:pt idx="2">
                  <c:v>17.933569417989645</c:v>
                </c:pt>
                <c:pt idx="3">
                  <c:v>17.885979719193301</c:v>
                </c:pt>
                <c:pt idx="4">
                  <c:v>16.522473020396916</c:v>
                </c:pt>
                <c:pt idx="5">
                  <c:v>18.595229321600584</c:v>
                </c:pt>
                <c:pt idx="6">
                  <c:v>16.691743622804239</c:v>
                </c:pt>
                <c:pt idx="7">
                  <c:v>17.01692692400789</c:v>
                </c:pt>
                <c:pt idx="8">
                  <c:v>14.180763225211564</c:v>
                </c:pt>
                <c:pt idx="9">
                  <c:v>13.514322526415214</c:v>
                </c:pt>
                <c:pt idx="10">
                  <c:v>13.780591827618849</c:v>
                </c:pt>
                <c:pt idx="11">
                  <c:v>13.51669312882251</c:v>
                </c:pt>
                <c:pt idx="12">
                  <c:v>15.501086430026163</c:v>
                </c:pt>
                <c:pt idx="13">
                  <c:v>16.395696731229805</c:v>
                </c:pt>
                <c:pt idx="14">
                  <c:v>15.552560032433462</c:v>
                </c:pt>
                <c:pt idx="15">
                  <c:v>11.410625333637114</c:v>
                </c:pt>
                <c:pt idx="16">
                  <c:v>9.6838516348407779</c:v>
                </c:pt>
                <c:pt idx="17">
                  <c:v>10.342835936044423</c:v>
                </c:pt>
                <c:pt idx="18">
                  <c:v>11.139255237248079</c:v>
                </c:pt>
                <c:pt idx="19">
                  <c:v>12.573874538451747</c:v>
                </c:pt>
                <c:pt idx="20">
                  <c:v>11.6325318396554</c:v>
                </c:pt>
                <c:pt idx="21">
                  <c:v>11.201718140859043</c:v>
                </c:pt>
                <c:pt idx="22">
                  <c:v>13.146834442062669</c:v>
                </c:pt>
                <c:pt idx="23">
                  <c:v>14.512727743266339</c:v>
                </c:pt>
                <c:pt idx="24">
                  <c:v>14.121190044469984</c:v>
                </c:pt>
                <c:pt idx="25">
                  <c:v>13.562751345673632</c:v>
                </c:pt>
                <c:pt idx="26">
                  <c:v>13.868296646877297</c:v>
                </c:pt>
                <c:pt idx="27">
                  <c:v>11.856824948080941</c:v>
                </c:pt>
                <c:pt idx="28">
                  <c:v>13.693955249284613</c:v>
                </c:pt>
                <c:pt idx="29">
                  <c:v>13.616595550488256</c:v>
                </c:pt>
                <c:pt idx="30">
                  <c:v>13.647237851691926</c:v>
                </c:pt>
                <c:pt idx="31">
                  <c:v>13.540429152895541</c:v>
                </c:pt>
                <c:pt idx="32">
                  <c:v>14.111049454099202</c:v>
                </c:pt>
                <c:pt idx="33">
                  <c:v>13.729353755302867</c:v>
                </c:pt>
                <c:pt idx="34">
                  <c:v>13.6814130565065</c:v>
                </c:pt>
                <c:pt idx="35">
                  <c:v>14.261860357710162</c:v>
                </c:pt>
                <c:pt idx="36">
                  <c:v>17.99384265891382</c:v>
                </c:pt>
                <c:pt idx="37">
                  <c:v>16.11000996011748</c:v>
                </c:pt>
                <c:pt idx="38">
                  <c:v>14.795605261321128</c:v>
                </c:pt>
                <c:pt idx="39">
                  <c:v>14.904784562524782</c:v>
                </c:pt>
                <c:pt idx="40">
                  <c:v>15.063051863728418</c:v>
                </c:pt>
                <c:pt idx="41">
                  <c:v>16.360204164932071</c:v>
                </c:pt>
                <c:pt idx="42">
                  <c:v>15.98828946613574</c:v>
                </c:pt>
                <c:pt idx="43">
                  <c:v>18.542124767339374</c:v>
                </c:pt>
                <c:pt idx="44">
                  <c:v>17.748060068543026</c:v>
                </c:pt>
                <c:pt idx="45">
                  <c:v>18.033967369746705</c:v>
                </c:pt>
                <c:pt idx="46">
                  <c:v>19.547107670950339</c:v>
                </c:pt>
                <c:pt idx="47">
                  <c:v>20.51044297215401</c:v>
                </c:pt>
                <c:pt idx="48">
                  <c:v>18.263345273357658</c:v>
                </c:pt>
                <c:pt idx="49">
                  <c:v>17.410381574561285</c:v>
                </c:pt>
                <c:pt idx="50">
                  <c:v>16.959959875764952</c:v>
                </c:pt>
                <c:pt idx="51">
                  <c:v>14.565584176968599</c:v>
                </c:pt>
                <c:pt idx="52">
                  <c:v>11.051960478172248</c:v>
                </c:pt>
                <c:pt idx="53">
                  <c:v>12.948020779375923</c:v>
                </c:pt>
                <c:pt idx="54">
                  <c:v>13.165186080579559</c:v>
                </c:pt>
                <c:pt idx="55">
                  <c:v>15.797544381783212</c:v>
                </c:pt>
                <c:pt idx="56">
                  <c:v>10.781814682986891</c:v>
                </c:pt>
                <c:pt idx="57">
                  <c:v>8.9274469841905386</c:v>
                </c:pt>
                <c:pt idx="58">
                  <c:v>12.757589285394147</c:v>
                </c:pt>
                <c:pt idx="59">
                  <c:v>14.427788586597813</c:v>
                </c:pt>
                <c:pt idx="60">
                  <c:v>13.898829887801469</c:v>
                </c:pt>
                <c:pt idx="61">
                  <c:v>12.859297189005133</c:v>
                </c:pt>
                <c:pt idx="62">
                  <c:v>14.509904490208783</c:v>
                </c:pt>
                <c:pt idx="63">
                  <c:v>16.680835791412449</c:v>
                </c:pt>
                <c:pt idx="64">
                  <c:v>18.684852092616097</c:v>
                </c:pt>
                <c:pt idx="65">
                  <c:v>17.655176393819744</c:v>
                </c:pt>
                <c:pt idx="66">
                  <c:v>18.343624695023408</c:v>
                </c:pt>
                <c:pt idx="67">
                  <c:v>16.989928996227036</c:v>
                </c:pt>
                <c:pt idx="68">
                  <c:v>18.414705297430686</c:v>
                </c:pt>
                <c:pt idx="69">
                  <c:v>18.268635598634347</c:v>
                </c:pt>
                <c:pt idx="70">
                  <c:v>17.474570899838</c:v>
                </c:pt>
                <c:pt idx="71">
                  <c:v>12.959544201041666</c:v>
                </c:pt>
                <c:pt idx="72">
                  <c:v>5.6366095022453067</c:v>
                </c:pt>
                <c:pt idx="73">
                  <c:v>5.0388798034489639</c:v>
                </c:pt>
                <c:pt idx="74">
                  <c:v>-1.5932738953473802</c:v>
                </c:pt>
                <c:pt idx="75">
                  <c:v>1.0039274058562739</c:v>
                </c:pt>
                <c:pt idx="76">
                  <c:v>3.0582517070598954</c:v>
                </c:pt>
                <c:pt idx="77">
                  <c:v>0.74955400826357277</c:v>
                </c:pt>
                <c:pt idx="78">
                  <c:v>9.9405963094672245</c:v>
                </c:pt>
                <c:pt idx="79">
                  <c:v>3.7624676106708819</c:v>
                </c:pt>
                <c:pt idx="80">
                  <c:v>2.8949629118745293</c:v>
                </c:pt>
                <c:pt idx="81">
                  <c:v>-8.119941786921828</c:v>
                </c:pt>
                <c:pt idx="82">
                  <c:v>0.60715651428182582</c:v>
                </c:pt>
                <c:pt idx="83">
                  <c:v>-7.5747711845145034</c:v>
                </c:pt>
                <c:pt idx="84">
                  <c:v>-25.864593883310846</c:v>
                </c:pt>
                <c:pt idx="85">
                  <c:v>-11.481412582107225</c:v>
                </c:pt>
                <c:pt idx="86">
                  <c:v>-25.428003280903567</c:v>
                </c:pt>
                <c:pt idx="87">
                  <c:v>-28.842230979699906</c:v>
                </c:pt>
                <c:pt idx="88">
                  <c:v>-40.863972678496253</c:v>
                </c:pt>
                <c:pt idx="89">
                  <c:v>-41.494584377292597</c:v>
                </c:pt>
                <c:pt idx="90">
                  <c:v>-47.860244076088946</c:v>
                </c:pt>
                <c:pt idx="91">
                  <c:v>-56.377788774885289</c:v>
                </c:pt>
                <c:pt idx="92">
                  <c:v>-40.918671473681641</c:v>
                </c:pt>
                <c:pt idx="93">
                  <c:v>-30.898474172478004</c:v>
                </c:pt>
                <c:pt idx="94">
                  <c:v>-23.237460871274351</c:v>
                </c:pt>
                <c:pt idx="95">
                  <c:v>-29.27734457007071</c:v>
                </c:pt>
                <c:pt idx="96">
                  <c:v>-28.792554268867036</c:v>
                </c:pt>
                <c:pt idx="97">
                  <c:v>-26.767862967663376</c:v>
                </c:pt>
                <c:pt idx="98">
                  <c:v>-30.784217666459739</c:v>
                </c:pt>
                <c:pt idx="99">
                  <c:v>-27.713216365256073</c:v>
                </c:pt>
                <c:pt idx="100">
                  <c:v>-32.993060064052415</c:v>
                </c:pt>
                <c:pt idx="101">
                  <c:v>-26.516555762848753</c:v>
                </c:pt>
                <c:pt idx="102">
                  <c:v>-25.281552461645134</c:v>
                </c:pt>
                <c:pt idx="103">
                  <c:v>-21.312265160441484</c:v>
                </c:pt>
                <c:pt idx="104">
                  <c:v>-17.175192859237825</c:v>
                </c:pt>
                <c:pt idx="105">
                  <c:v>-22.583362558034167</c:v>
                </c:pt>
                <c:pt idx="106">
                  <c:v>-19.956559256830502</c:v>
                </c:pt>
                <c:pt idx="107">
                  <c:v>-25.621366955626854</c:v>
                </c:pt>
                <c:pt idx="108">
                  <c:v>-28.087977654423213</c:v>
                </c:pt>
                <c:pt idx="109">
                  <c:v>-22.164238353219559</c:v>
                </c:pt>
                <c:pt idx="110">
                  <c:v>-24.73944705201589</c:v>
                </c:pt>
                <c:pt idx="111">
                  <c:v>-28.380709750812258</c:v>
                </c:pt>
                <c:pt idx="112">
                  <c:v>-27.352997449608608</c:v>
                </c:pt>
                <c:pt idx="113">
                  <c:v>-25.713285148404964</c:v>
                </c:pt>
                <c:pt idx="114">
                  <c:v>-24.873102847201295</c:v>
                </c:pt>
                <c:pt idx="115">
                  <c:v>-20.558341545997649</c:v>
                </c:pt>
                <c:pt idx="116">
                  <c:v>-17.704503244793983</c:v>
                </c:pt>
                <c:pt idx="117">
                  <c:v>-14.337342943590329</c:v>
                </c:pt>
                <c:pt idx="118">
                  <c:v>-18.531401642386669</c:v>
                </c:pt>
                <c:pt idx="119">
                  <c:v>-23.110409341183015</c:v>
                </c:pt>
                <c:pt idx="120">
                  <c:v>-25.122949039979403</c:v>
                </c:pt>
                <c:pt idx="121">
                  <c:v>-25.437689738775731</c:v>
                </c:pt>
                <c:pt idx="122">
                  <c:v>-27.233081437572082</c:v>
                </c:pt>
                <c:pt idx="123">
                  <c:v>-27.468858136368425</c:v>
                </c:pt>
                <c:pt idx="124">
                  <c:v>-23.39098983516476</c:v>
                </c:pt>
                <c:pt idx="125">
                  <c:v>-25.976054533961104</c:v>
                </c:pt>
                <c:pt idx="126">
                  <c:v>-32.568764232757459</c:v>
                </c:pt>
                <c:pt idx="127">
                  <c:v>-37.118153931553806</c:v>
                </c:pt>
                <c:pt idx="128">
                  <c:v>-32.155146630350146</c:v>
                </c:pt>
                <c:pt idx="129">
                  <c:v>-33.774917329146518</c:v>
                </c:pt>
                <c:pt idx="130">
                  <c:v>-23.193692027942859</c:v>
                </c:pt>
                <c:pt idx="131">
                  <c:v>-27.249689726739206</c:v>
                </c:pt>
                <c:pt idx="132">
                  <c:v>-23.181617425535563</c:v>
                </c:pt>
                <c:pt idx="133">
                  <c:v>-21.519947124331907</c:v>
                </c:pt>
                <c:pt idx="134">
                  <c:v>-20.027329823128241</c:v>
                </c:pt>
                <c:pt idx="135">
                  <c:v>-14.2887105219246</c:v>
                </c:pt>
                <c:pt idx="136">
                  <c:v>-10.64823522072092</c:v>
                </c:pt>
                <c:pt idx="137">
                  <c:v>-11.66143191951727</c:v>
                </c:pt>
                <c:pt idx="138">
                  <c:v>-13.350805618313643</c:v>
                </c:pt>
                <c:pt idx="139">
                  <c:v>-13.011661317109997</c:v>
                </c:pt>
                <c:pt idx="140">
                  <c:v>-10.84285001590635</c:v>
                </c:pt>
                <c:pt idx="141">
                  <c:v>-5.859952714702672</c:v>
                </c:pt>
                <c:pt idx="142">
                  <c:v>-3.3033554134990197</c:v>
                </c:pt>
                <c:pt idx="143">
                  <c:v>2.1369398877046422</c:v>
                </c:pt>
                <c:pt idx="144">
                  <c:v>3.6892341889082729</c:v>
                </c:pt>
                <c:pt idx="145">
                  <c:v>-1.0926535098880663</c:v>
                </c:pt>
                <c:pt idx="146">
                  <c:v>-5.0392762086844129</c:v>
                </c:pt>
                <c:pt idx="147">
                  <c:v>-15.648220907480777</c:v>
                </c:pt>
                <c:pt idx="148">
                  <c:v>-14.573236606277135</c:v>
                </c:pt>
                <c:pt idx="149">
                  <c:v>-12.454138305073457</c:v>
                </c:pt>
                <c:pt idx="150">
                  <c:v>-9.9770850038698029</c:v>
                </c:pt>
                <c:pt idx="151">
                  <c:v>-10.731751702666145</c:v>
                </c:pt>
                <c:pt idx="152">
                  <c:v>-10.830137401462508</c:v>
                </c:pt>
                <c:pt idx="153">
                  <c:v>-13.663051100258855</c:v>
                </c:pt>
                <c:pt idx="154">
                  <c:v>-14.0796287990552</c:v>
                </c:pt>
                <c:pt idx="155">
                  <c:v>-14.148168497851543</c:v>
                </c:pt>
                <c:pt idx="156">
                  <c:v>-20.610553196647913</c:v>
                </c:pt>
                <c:pt idx="157">
                  <c:v>-16.51266489544426</c:v>
                </c:pt>
                <c:pt idx="158">
                  <c:v>-20.727765594240594</c:v>
                </c:pt>
                <c:pt idx="159">
                  <c:v>-15.715037293036943</c:v>
                </c:pt>
                <c:pt idx="160">
                  <c:v>-14.361640991833269</c:v>
                </c:pt>
                <c:pt idx="161">
                  <c:v>-14.82793169062964</c:v>
                </c:pt>
                <c:pt idx="162">
                  <c:v>-13.912035389425967</c:v>
                </c:pt>
                <c:pt idx="163">
                  <c:v>-11.713409088222306</c:v>
                </c:pt>
                <c:pt idx="164">
                  <c:v>-13.939754787018671</c:v>
                </c:pt>
                <c:pt idx="165">
                  <c:v>-13.312234485815026</c:v>
                </c:pt>
                <c:pt idx="166">
                  <c:v>-17.497504184611387</c:v>
                </c:pt>
                <c:pt idx="167">
                  <c:v>-16.41257088340771</c:v>
                </c:pt>
                <c:pt idx="168">
                  <c:v>-15.367401582204053</c:v>
                </c:pt>
                <c:pt idx="169">
                  <c:v>-10.772322281000413</c:v>
                </c:pt>
                <c:pt idx="170">
                  <c:v>-6.9528609797967533</c:v>
                </c:pt>
                <c:pt idx="171">
                  <c:v>-5.7983176785930937</c:v>
                </c:pt>
                <c:pt idx="172">
                  <c:v>-3.878102377389439</c:v>
                </c:pt>
                <c:pt idx="173">
                  <c:v>-5.4680510761857875</c:v>
                </c:pt>
                <c:pt idx="174">
                  <c:v>-4.0947567749821587</c:v>
                </c:pt>
                <c:pt idx="175">
                  <c:v>-4.2329074737785106</c:v>
                </c:pt>
                <c:pt idx="176">
                  <c:v>-5.0969641725748431</c:v>
                </c:pt>
                <c:pt idx="177">
                  <c:v>-9.3617778713712028</c:v>
                </c:pt>
                <c:pt idx="178">
                  <c:v>-8.0282485701675341</c:v>
                </c:pt>
                <c:pt idx="179">
                  <c:v>-6.774278268963883</c:v>
                </c:pt>
                <c:pt idx="180">
                  <c:v>-4.2077169677602342</c:v>
                </c:pt>
                <c:pt idx="181">
                  <c:v>-9.586238666556568</c:v>
                </c:pt>
                <c:pt idx="182">
                  <c:v>-9.3664183653529278</c:v>
                </c:pt>
                <c:pt idx="183">
                  <c:v>-10.190680064149291</c:v>
                </c:pt>
                <c:pt idx="184">
                  <c:v>-11.372927762945636</c:v>
                </c:pt>
                <c:pt idx="185">
                  <c:v>-7.8915414617419799</c:v>
                </c:pt>
                <c:pt idx="186">
                  <c:v>-6.1304451605383292</c:v>
                </c:pt>
                <c:pt idx="187">
                  <c:v>-3.603662859334662</c:v>
                </c:pt>
                <c:pt idx="188">
                  <c:v>0.70304144186897588</c:v>
                </c:pt>
                <c:pt idx="189">
                  <c:v>1.5592757430726465</c:v>
                </c:pt>
                <c:pt idx="190">
                  <c:v>1.3614630442762916</c:v>
                </c:pt>
                <c:pt idx="191">
                  <c:v>1.1824653454799545</c:v>
                </c:pt>
                <c:pt idx="192">
                  <c:v>2.4934726466835855</c:v>
                </c:pt>
                <c:pt idx="193">
                  <c:v>0.98447294788724093</c:v>
                </c:pt>
                <c:pt idx="194">
                  <c:v>-0.38451275090909576</c:v>
                </c:pt>
                <c:pt idx="195">
                  <c:v>-0.90350744970544383</c:v>
                </c:pt>
                <c:pt idx="196">
                  <c:v>-1.5725111485018033</c:v>
                </c:pt>
                <c:pt idx="197">
                  <c:v>-0.23150484729814025</c:v>
                </c:pt>
                <c:pt idx="198">
                  <c:v>1.6494944539055041</c:v>
                </c:pt>
                <c:pt idx="199">
                  <c:v>6.8205027551091746</c:v>
                </c:pt>
                <c:pt idx="200">
                  <c:v>7.6115060563128338</c:v>
                </c:pt>
                <c:pt idx="201">
                  <c:v>8.3025173575164501</c:v>
                </c:pt>
                <c:pt idx="202">
                  <c:v>10.703521658720121</c:v>
                </c:pt>
                <c:pt idx="203">
                  <c:v>7.8845239599237686</c:v>
                </c:pt>
                <c:pt idx="204">
                  <c:v>10.315526261127417</c:v>
                </c:pt>
                <c:pt idx="205">
                  <c:v>14.826530562331072</c:v>
                </c:pt>
                <c:pt idx="206">
                  <c:v>8.6675368635347354</c:v>
                </c:pt>
                <c:pt idx="207">
                  <c:v>9.0685401647383799</c:v>
                </c:pt>
                <c:pt idx="208">
                  <c:v>6.6595464659420429</c:v>
                </c:pt>
                <c:pt idx="209">
                  <c:v>8.1505467671456984</c:v>
                </c:pt>
                <c:pt idx="210">
                  <c:v>6.6815550683493257</c:v>
                </c:pt>
                <c:pt idx="211">
                  <c:v>8.8725523695529773</c:v>
                </c:pt>
                <c:pt idx="212">
                  <c:v>10.903560670756633</c:v>
                </c:pt>
                <c:pt idx="213">
                  <c:v>10.744566971960296</c:v>
                </c:pt>
                <c:pt idx="214">
                  <c:v>12.455568273163948</c:v>
                </c:pt>
                <c:pt idx="215">
                  <c:v>12.806568574367617</c:v>
                </c:pt>
                <c:pt idx="216">
                  <c:v>11.177573875571255</c:v>
                </c:pt>
                <c:pt idx="217">
                  <c:v>3.8585761767749034</c:v>
                </c:pt>
                <c:pt idx="218">
                  <c:v>5.1795784779785663</c:v>
                </c:pt>
                <c:pt idx="219">
                  <c:v>1.3005827791822071</c:v>
                </c:pt>
                <c:pt idx="220">
                  <c:v>1.2815890803858565</c:v>
                </c:pt>
                <c:pt idx="221">
                  <c:v>4.022603381589505</c:v>
                </c:pt>
                <c:pt idx="222">
                  <c:v>7.183601682793153</c:v>
                </c:pt>
                <c:pt idx="223">
                  <c:v>7.0646019839968233</c:v>
                </c:pt>
                <c:pt idx="224">
                  <c:v>7.1756122852004864</c:v>
                </c:pt>
                <c:pt idx="225">
                  <c:v>6.256608586404127</c:v>
                </c:pt>
                <c:pt idx="226">
                  <c:v>8.1976208876077976</c:v>
                </c:pt>
                <c:pt idx="227">
                  <c:v>11.318625188811438</c:v>
                </c:pt>
                <c:pt idx="228">
                  <c:v>9.4996274900150581</c:v>
                </c:pt>
                <c:pt idx="229">
                  <c:v>14.170635791218729</c:v>
                </c:pt>
                <c:pt idx="230">
                  <c:v>16.411636092422384</c:v>
                </c:pt>
                <c:pt idx="231">
                  <c:v>17.022646393626047</c:v>
                </c:pt>
                <c:pt idx="232">
                  <c:v>18.013646694829703</c:v>
                </c:pt>
                <c:pt idx="233">
                  <c:v>14.214652996033351</c:v>
                </c:pt>
                <c:pt idx="234">
                  <c:v>16.145655297236999</c:v>
                </c:pt>
                <c:pt idx="235">
                  <c:v>15.296659598440669</c:v>
                </c:pt>
                <c:pt idx="236">
                  <c:v>17.557663899644325</c:v>
                </c:pt>
                <c:pt idx="237">
                  <c:v>14.298663200847955</c:v>
                </c:pt>
                <c:pt idx="238">
                  <c:v>15.9796665020516</c:v>
                </c:pt>
                <c:pt idx="239">
                  <c:v>15.600670803255241</c:v>
                </c:pt>
                <c:pt idx="240">
                  <c:v>19.591686104458915</c:v>
                </c:pt>
                <c:pt idx="241">
                  <c:v>18.292677405662573</c:v>
                </c:pt>
                <c:pt idx="242">
                  <c:v>12.933686706866212</c:v>
                </c:pt>
                <c:pt idx="243">
                  <c:v>9.5246930080698746</c:v>
                </c:pt>
                <c:pt idx="244">
                  <c:v>3.9457013092735167</c:v>
                </c:pt>
                <c:pt idx="245">
                  <c:v>7.3967076104771934</c:v>
                </c:pt>
                <c:pt idx="246">
                  <c:v>7.7577029116808092</c:v>
                </c:pt>
                <c:pt idx="247">
                  <c:v>16.42871121288448</c:v>
                </c:pt>
                <c:pt idx="248">
                  <c:v>22.039721514088114</c:v>
                </c:pt>
                <c:pt idx="249">
                  <c:v>21.750722815291766</c:v>
                </c:pt>
                <c:pt idx="250">
                  <c:v>26.131722116495439</c:v>
                </c:pt>
                <c:pt idx="251">
                  <c:v>27.132731417699091</c:v>
                </c:pt>
                <c:pt idx="252">
                  <c:v>39.863731718902756</c:v>
                </c:pt>
                <c:pt idx="253">
                  <c:v>44.864736020106392</c:v>
                </c:pt>
                <c:pt idx="254">
                  <c:v>42.185740321310021</c:v>
                </c:pt>
                <c:pt idx="255">
                  <c:v>40.146744622513694</c:v>
                </c:pt>
                <c:pt idx="256">
                  <c:v>44.457748923717332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1-D645-9339-1DF96289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43343"/>
        <c:axId val="1520644991"/>
      </c:scatterChart>
      <c:valAx>
        <c:axId val="152064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44991"/>
        <c:crosses val="autoZero"/>
        <c:crossBetween val="midCat"/>
      </c:valAx>
      <c:valAx>
        <c:axId val="15206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 of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3'!$AV$2:$AV$258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0.82642982374185869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xVal>
          <c:yVal>
            <c:numRef>
              <c:f>'Part 3'!$AS$2:$AS$258</c:f>
              <c:numCache>
                <c:formatCode>0.00</c:formatCode>
                <c:ptCount val="257"/>
                <c:pt idx="0">
                  <c:v>-2.3297595332253436</c:v>
                </c:pt>
                <c:pt idx="1">
                  <c:v>-2.1830857079598132</c:v>
                </c:pt>
                <c:pt idx="2">
                  <c:v>-2.1260526719455015</c:v>
                </c:pt>
                <c:pt idx="3">
                  <c:v>-2.089045307552523</c:v>
                </c:pt>
                <c:pt idx="4">
                  <c:v>-2.0131743046305282</c:v>
                </c:pt>
                <c:pt idx="5">
                  <c:v>-1.8498316085639144</c:v>
                </c:pt>
                <c:pt idx="6">
                  <c:v>-1.8437819583712145</c:v>
                </c:pt>
                <c:pt idx="7">
                  <c:v>-1.7910244299030078</c:v>
                </c:pt>
                <c:pt idx="8">
                  <c:v>-1.7693079270140026</c:v>
                </c:pt>
                <c:pt idx="9">
                  <c:v>-1.7593567054385935</c:v>
                </c:pt>
                <c:pt idx="10">
                  <c:v>-1.7293392231774987</c:v>
                </c:pt>
                <c:pt idx="11">
                  <c:v>-1.7244795358940681</c:v>
                </c:pt>
                <c:pt idx="12">
                  <c:v>-1.7235421716505703</c:v>
                </c:pt>
                <c:pt idx="13">
                  <c:v>-1.6972328462157089</c:v>
                </c:pt>
                <c:pt idx="14">
                  <c:v>-1.691559898298745</c:v>
                </c:pt>
                <c:pt idx="15">
                  <c:v>-1.6236163449188201</c:v>
                </c:pt>
                <c:pt idx="16">
                  <c:v>-1.6063442930020928</c:v>
                </c:pt>
                <c:pt idx="17">
                  <c:v>-1.5917638480956302</c:v>
                </c:pt>
                <c:pt idx="18">
                  <c:v>-1.5830206374470734</c:v>
                </c:pt>
                <c:pt idx="19">
                  <c:v>-1.5597191166054483</c:v>
                </c:pt>
                <c:pt idx="20">
                  <c:v>-1.5591326395618561</c:v>
                </c:pt>
                <c:pt idx="21">
                  <c:v>-1.5547967680169725</c:v>
                </c:pt>
                <c:pt idx="22">
                  <c:v>-1.5511649681781663</c:v>
                </c:pt>
                <c:pt idx="23">
                  <c:v>-1.5175156860782673</c:v>
                </c:pt>
                <c:pt idx="24">
                  <c:v>-1.4844957673925765</c:v>
                </c:pt>
                <c:pt idx="25">
                  <c:v>-1.4528061738541553</c:v>
                </c:pt>
                <c:pt idx="26">
                  <c:v>-1.4520988672296606</c:v>
                </c:pt>
                <c:pt idx="27">
                  <c:v>-1.4323433734856073</c:v>
                </c:pt>
                <c:pt idx="28">
                  <c:v>-1.4034520129392554</c:v>
                </c:pt>
                <c:pt idx="29">
                  <c:v>-1.3874713849116473</c:v>
                </c:pt>
                <c:pt idx="30">
                  <c:v>-1.3258278846672737</c:v>
                </c:pt>
                <c:pt idx="31">
                  <c:v>-1.3127891650094403</c:v>
                </c:pt>
                <c:pt idx="32">
                  <c:v>-1.2602831177902225</c:v>
                </c:pt>
                <c:pt idx="33">
                  <c:v>-1.2404442110838991</c:v>
                </c:pt>
                <c:pt idx="34">
                  <c:v>-1.2224600938740997</c:v>
                </c:pt>
                <c:pt idx="35">
                  <c:v>-1.1906474125591548</c:v>
                </c:pt>
                <c:pt idx="36">
                  <c:v>-1.1883538689819118</c:v>
                </c:pt>
                <c:pt idx="37">
                  <c:v>-1.1352637436087138</c:v>
                </c:pt>
                <c:pt idx="38">
                  <c:v>-1.1321111853316319</c:v>
                </c:pt>
                <c:pt idx="39">
                  <c:v>-1.1003646138624261</c:v>
                </c:pt>
                <c:pt idx="40">
                  <c:v>-1.0643379246164084</c:v>
                </c:pt>
                <c:pt idx="41">
                  <c:v>-1.0525438821795927</c:v>
                </c:pt>
                <c:pt idx="42">
                  <c:v>-1.0523579065692794</c:v>
                </c:pt>
                <c:pt idx="43">
                  <c:v>-1.0357496368817229</c:v>
                </c:pt>
                <c:pt idx="44">
                  <c:v>-1.0317310204451866</c:v>
                </c:pt>
                <c:pt idx="45">
                  <c:v>-1.0292912464188801</c:v>
                </c:pt>
                <c:pt idx="46">
                  <c:v>-1.0206725117656041</c:v>
                </c:pt>
                <c:pt idx="47">
                  <c:v>-1.0124741394452028</c:v>
                </c:pt>
                <c:pt idx="48">
                  <c:v>-1.0105122186314515</c:v>
                </c:pt>
                <c:pt idx="49">
                  <c:v>-0.99015178303725893</c:v>
                </c:pt>
                <c:pt idx="50">
                  <c:v>-0.97720759836200577</c:v>
                </c:pt>
                <c:pt idx="51">
                  <c:v>-0.96811172157958347</c:v>
                </c:pt>
                <c:pt idx="52">
                  <c:v>-0.95692411866930116</c:v>
                </c:pt>
                <c:pt idx="53">
                  <c:v>-0.94165483194488941</c:v>
                </c:pt>
                <c:pt idx="54">
                  <c:v>-0.94124828236549707</c:v>
                </c:pt>
                <c:pt idx="55">
                  <c:v>-0.93244428318531647</c:v>
                </c:pt>
                <c:pt idx="56">
                  <c:v>-0.91531119212053291</c:v>
                </c:pt>
                <c:pt idx="57">
                  <c:v>-0.88311970909727078</c:v>
                </c:pt>
                <c:pt idx="58">
                  <c:v>-0.85346710659419889</c:v>
                </c:pt>
                <c:pt idx="59">
                  <c:v>-0.84499242215482429</c:v>
                </c:pt>
                <c:pt idx="60">
                  <c:v>-0.83940730498056748</c:v>
                </c:pt>
                <c:pt idx="61">
                  <c:v>-0.8326931041651745</c:v>
                </c:pt>
                <c:pt idx="62">
                  <c:v>-0.82015485956924583</c:v>
                </c:pt>
                <c:pt idx="63">
                  <c:v>-0.81657865447464217</c:v>
                </c:pt>
                <c:pt idx="64">
                  <c:v>-0.78406634775869655</c:v>
                </c:pt>
                <c:pt idx="65">
                  <c:v>-0.77915916864528478</c:v>
                </c:pt>
                <c:pt idx="66">
                  <c:v>-0.74526957158993457</c:v>
                </c:pt>
                <c:pt idx="67">
                  <c:v>-0.70718945378880183</c:v>
                </c:pt>
                <c:pt idx="68">
                  <c:v>-0.70279497110533251</c:v>
                </c:pt>
                <c:pt idx="69">
                  <c:v>-0.70096546540586646</c:v>
                </c:pt>
                <c:pt idx="70">
                  <c:v>-0.68595768802643997</c:v>
                </c:pt>
                <c:pt idx="71">
                  <c:v>-0.67842199368572464</c:v>
                </c:pt>
                <c:pt idx="72">
                  <c:v>-0.65639225435765758</c:v>
                </c:pt>
                <c:pt idx="73">
                  <c:v>-0.65292094045371207</c:v>
                </c:pt>
                <c:pt idx="74">
                  <c:v>-0.63456865887082448</c:v>
                </c:pt>
                <c:pt idx="75">
                  <c:v>-0.63153068686655667</c:v>
                </c:pt>
                <c:pt idx="76">
                  <c:v>-0.58062595546905449</c:v>
                </c:pt>
                <c:pt idx="77">
                  <c:v>-0.5784397019720805</c:v>
                </c:pt>
                <c:pt idx="78">
                  <c:v>-0.55590171277997547</c:v>
                </c:pt>
                <c:pt idx="79">
                  <c:v>-0.53468291096624199</c:v>
                </c:pt>
                <c:pt idx="80">
                  <c:v>-0.52977915987359048</c:v>
                </c:pt>
                <c:pt idx="81">
                  <c:v>-0.50353729352299381</c:v>
                </c:pt>
                <c:pt idx="82">
                  <c:v>-0.49752131440208247</c:v>
                </c:pt>
                <c:pt idx="83">
                  <c:v>-0.49022992761233497</c:v>
                </c:pt>
                <c:pt idx="84">
                  <c:v>-0.47490697880855309</c:v>
                </c:pt>
                <c:pt idx="85">
                  <c:v>-0.46546779717808606</c:v>
                </c:pt>
                <c:pt idx="86">
                  <c:v>-0.45845068257489824</c:v>
                </c:pt>
                <c:pt idx="87">
                  <c:v>-0.44414803455734214</c:v>
                </c:pt>
                <c:pt idx="88">
                  <c:v>-0.43873023302487402</c:v>
                </c:pt>
                <c:pt idx="89">
                  <c:v>-0.43813104463516184</c:v>
                </c:pt>
                <c:pt idx="90">
                  <c:v>-0.42473866392120008</c:v>
                </c:pt>
                <c:pt idx="91">
                  <c:v>-0.42324450575130762</c:v>
                </c:pt>
                <c:pt idx="92">
                  <c:v>-0.37923981498727904</c:v>
                </c:pt>
                <c:pt idx="93">
                  <c:v>-0.3571834769629294</c:v>
                </c:pt>
                <c:pt idx="94">
                  <c:v>-0.34794512534263078</c:v>
                </c:pt>
                <c:pt idx="95">
                  <c:v>-0.32262395569283103</c:v>
                </c:pt>
                <c:pt idx="96">
                  <c:v>-0.3165884805745886</c:v>
                </c:pt>
                <c:pt idx="97">
                  <c:v>-0.26850637210563533</c:v>
                </c:pt>
                <c:pt idx="98">
                  <c:v>-0.26441466303763239</c:v>
                </c:pt>
                <c:pt idx="99">
                  <c:v>-0.25565295608534988</c:v>
                </c:pt>
                <c:pt idx="100">
                  <c:v>-0.2531430293994798</c:v>
                </c:pt>
                <c:pt idx="101">
                  <c:v>-0.20725101123251141</c:v>
                </c:pt>
                <c:pt idx="102">
                  <c:v>-0.20197941381451648</c:v>
                </c:pt>
                <c:pt idx="103">
                  <c:v>-0.20135332727148869</c:v>
                </c:pt>
                <c:pt idx="104">
                  <c:v>-0.18834671053164029</c:v>
                </c:pt>
                <c:pt idx="105">
                  <c:v>-0.18280374502170801</c:v>
                </c:pt>
                <c:pt idx="106">
                  <c:v>-0.17998213740494035</c:v>
                </c:pt>
                <c:pt idx="107">
                  <c:v>-0.17730165744715379</c:v>
                </c:pt>
                <c:pt idx="108">
                  <c:v>-0.1747746473425181</c:v>
                </c:pt>
                <c:pt idx="109">
                  <c:v>-0.16635588033601401</c:v>
                </c:pt>
                <c:pt idx="110">
                  <c:v>-0.15685223252319477</c:v>
                </c:pt>
                <c:pt idx="111">
                  <c:v>-0.12772622490789304</c:v>
                </c:pt>
                <c:pt idx="112">
                  <c:v>-0.11879231883026019</c:v>
                </c:pt>
                <c:pt idx="113">
                  <c:v>-0.11698535662844341</c:v>
                </c:pt>
                <c:pt idx="114">
                  <c:v>-0.11098526116895278</c:v>
                </c:pt>
                <c:pt idx="115">
                  <c:v>-9.4856913020595693E-2</c:v>
                </c:pt>
                <c:pt idx="116">
                  <c:v>-6.5409864987383659E-2</c:v>
                </c:pt>
                <c:pt idx="117">
                  <c:v>-5.317196090842552E-2</c:v>
                </c:pt>
                <c:pt idx="118">
                  <c:v>-4.6001057518440774E-2</c:v>
                </c:pt>
                <c:pt idx="119">
                  <c:v>-2.0626777718391557E-2</c:v>
                </c:pt>
                <c:pt idx="120">
                  <c:v>-1.8503435547677714E-2</c:v>
                </c:pt>
                <c:pt idx="121">
                  <c:v>-1.0366336443979721E-2</c:v>
                </c:pt>
                <c:pt idx="122">
                  <c:v>5.2449946972409423E-3</c:v>
                </c:pt>
                <c:pt idx="123">
                  <c:v>1.318282341820207E-2</c:v>
                </c:pt>
                <c:pt idx="124">
                  <c:v>8.2621152864039149E-2</c:v>
                </c:pt>
                <c:pt idx="125">
                  <c:v>9.6550057690129004E-2</c:v>
                </c:pt>
                <c:pt idx="126">
                  <c:v>0.10200645341024987</c:v>
                </c:pt>
                <c:pt idx="127">
                  <c:v>0.10230411610050805</c:v>
                </c:pt>
                <c:pt idx="128">
                  <c:v>0.11391698328752646</c:v>
                </c:pt>
                <c:pt idx="129">
                  <c:v>0.13650493057368027</c:v>
                </c:pt>
                <c:pt idx="130">
                  <c:v>0.14852950214728214</c:v>
                </c:pt>
                <c:pt idx="131">
                  <c:v>0.15550958284232813</c:v>
                </c:pt>
                <c:pt idx="132">
                  <c:v>0.1718315985409134</c:v>
                </c:pt>
                <c:pt idx="133">
                  <c:v>0.17244047864899503</c:v>
                </c:pt>
                <c:pt idx="134">
                  <c:v>0.18700487609881841</c:v>
                </c:pt>
                <c:pt idx="135">
                  <c:v>0.19961709156861437</c:v>
                </c:pt>
                <c:pt idx="136">
                  <c:v>0.22060019653190213</c:v>
                </c:pt>
                <c:pt idx="137">
                  <c:v>0.24034688905438173</c:v>
                </c:pt>
                <c:pt idx="138">
                  <c:v>0.24722449551743239</c:v>
                </c:pt>
                <c:pt idx="139">
                  <c:v>0.27052927748165284</c:v>
                </c:pt>
                <c:pt idx="140">
                  <c:v>0.30644698599907522</c:v>
                </c:pt>
                <c:pt idx="141">
                  <c:v>0.33000990685846199</c:v>
                </c:pt>
                <c:pt idx="142">
                  <c:v>0.35462454343987471</c:v>
                </c:pt>
                <c:pt idx="143">
                  <c:v>0.37872381648105091</c:v>
                </c:pt>
                <c:pt idx="144">
                  <c:v>0.39018791814591891</c:v>
                </c:pt>
                <c:pt idx="145">
                  <c:v>0.41018909269359805</c:v>
                </c:pt>
                <c:pt idx="146">
                  <c:v>0.42261487394176406</c:v>
                </c:pt>
                <c:pt idx="147">
                  <c:v>0.43982712773861854</c:v>
                </c:pt>
                <c:pt idx="148">
                  <c:v>0.44858428667206351</c:v>
                </c:pt>
                <c:pt idx="149">
                  <c:v>0.46761262076632099</c:v>
                </c:pt>
                <c:pt idx="150">
                  <c:v>0.47769395691638294</c:v>
                </c:pt>
                <c:pt idx="151">
                  <c:v>0.49189046105592193</c:v>
                </c:pt>
                <c:pt idx="152">
                  <c:v>0.49375280411883499</c:v>
                </c:pt>
                <c:pt idx="153">
                  <c:v>0.49997071609184551</c:v>
                </c:pt>
                <c:pt idx="154">
                  <c:v>0.50428517949450136</c:v>
                </c:pt>
                <c:pt idx="155">
                  <c:v>0.51678818963617768</c:v>
                </c:pt>
                <c:pt idx="156">
                  <c:v>0.52431853426855135</c:v>
                </c:pt>
                <c:pt idx="157">
                  <c:v>0.53257594212996406</c:v>
                </c:pt>
                <c:pt idx="158">
                  <c:v>0.53266018932223458</c:v>
                </c:pt>
                <c:pt idx="159">
                  <c:v>0.55645189910384973</c:v>
                </c:pt>
                <c:pt idx="160">
                  <c:v>0.56750862045351902</c:v>
                </c:pt>
                <c:pt idx="161">
                  <c:v>0.57890386295221297</c:v>
                </c:pt>
                <c:pt idx="162">
                  <c:v>0.58418135142166971</c:v>
                </c:pt>
                <c:pt idx="163">
                  <c:v>0.59694875758597343</c:v>
                </c:pt>
                <c:pt idx="164">
                  <c:v>0.59710606333123517</c:v>
                </c:pt>
                <c:pt idx="165">
                  <c:v>0.59726842540330016</c:v>
                </c:pt>
                <c:pt idx="166">
                  <c:v>0.60390622701767105</c:v>
                </c:pt>
                <c:pt idx="167">
                  <c:v>0.60675430090227112</c:v>
                </c:pt>
                <c:pt idx="168">
                  <c:v>0.61011035927235135</c:v>
                </c:pt>
                <c:pt idx="169">
                  <c:v>0.61568777780613226</c:v>
                </c:pt>
                <c:pt idx="170">
                  <c:v>0.61644215868915653</c:v>
                </c:pt>
                <c:pt idx="171">
                  <c:v>0.62452414502202547</c:v>
                </c:pt>
                <c:pt idx="172">
                  <c:v>0.62745451187081802</c:v>
                </c:pt>
                <c:pt idx="173">
                  <c:v>0.63342256998797486</c:v>
                </c:pt>
                <c:pt idx="174">
                  <c:v>0.63450829780034501</c:v>
                </c:pt>
                <c:pt idx="175">
                  <c:v>0.63860757128156853</c:v>
                </c:pt>
                <c:pt idx="176">
                  <c:v>0.64989693992173103</c:v>
                </c:pt>
                <c:pt idx="177">
                  <c:v>0.65662700567742027</c:v>
                </c:pt>
                <c:pt idx="178">
                  <c:v>0.66601898228929757</c:v>
                </c:pt>
                <c:pt idx="179">
                  <c:v>0.67400509227535566</c:v>
                </c:pt>
                <c:pt idx="180">
                  <c:v>0.67704541928724671</c:v>
                </c:pt>
                <c:pt idx="181">
                  <c:v>0.68168678305334018</c:v>
                </c:pt>
                <c:pt idx="182">
                  <c:v>0.6868174373883319</c:v>
                </c:pt>
                <c:pt idx="183">
                  <c:v>0.71839657137330148</c:v>
                </c:pt>
                <c:pt idx="184">
                  <c:v>0.72431348298055886</c:v>
                </c:pt>
                <c:pt idx="185">
                  <c:v>0.72718942193775182</c:v>
                </c:pt>
                <c:pt idx="186">
                  <c:v>0.72880317301061148</c:v>
                </c:pt>
                <c:pt idx="187">
                  <c:v>0.73495946686292279</c:v>
                </c:pt>
                <c:pt idx="188">
                  <c:v>0.74538272274522532</c:v>
                </c:pt>
                <c:pt idx="189">
                  <c:v>0.74774130315507104</c:v>
                </c:pt>
                <c:pt idx="190">
                  <c:v>0.7492887539915537</c:v>
                </c:pt>
                <c:pt idx="191">
                  <c:v>0.75469826440921806</c:v>
                </c:pt>
                <c:pt idx="192">
                  <c:v>0.75579686543370184</c:v>
                </c:pt>
                <c:pt idx="193">
                  <c:v>0.76699961135403882</c:v>
                </c:pt>
                <c:pt idx="194">
                  <c:v>0.77381481195667345</c:v>
                </c:pt>
                <c:pt idx="195">
                  <c:v>0.78386872899982074</c:v>
                </c:pt>
                <c:pt idx="196">
                  <c:v>0.79314359576470705</c:v>
                </c:pt>
                <c:pt idx="197">
                  <c:v>0.79954096561335308</c:v>
                </c:pt>
                <c:pt idx="198">
                  <c:v>0.8022410959514128</c:v>
                </c:pt>
                <c:pt idx="199">
                  <c:v>0.80272093642720022</c:v>
                </c:pt>
                <c:pt idx="200">
                  <c:v>0.80361338456242026</c:v>
                </c:pt>
                <c:pt idx="201">
                  <c:v>0.80713259908060353</c:v>
                </c:pt>
                <c:pt idx="202">
                  <c:v>0.80777954170631894</c:v>
                </c:pt>
                <c:pt idx="203">
                  <c:v>0.81787667401466091</c:v>
                </c:pt>
                <c:pt idx="204">
                  <c:v>0.81869103837602109</c:v>
                </c:pt>
                <c:pt idx="205">
                  <c:v>0.82015718806762539</c:v>
                </c:pt>
                <c:pt idx="206">
                  <c:v>0.82106778916755163</c:v>
                </c:pt>
                <c:pt idx="207">
                  <c:v>0.82885884596591808</c:v>
                </c:pt>
                <c:pt idx="208">
                  <c:v>0.82989130280536139</c:v>
                </c:pt>
                <c:pt idx="209">
                  <c:v>0.83029783392445633</c:v>
                </c:pt>
                <c:pt idx="210">
                  <c:v>0.8336287597774702</c:v>
                </c:pt>
                <c:pt idx="211">
                  <c:v>0.83746317398382164</c:v>
                </c:pt>
                <c:pt idx="212">
                  <c:v>0.85160124486019095</c:v>
                </c:pt>
                <c:pt idx="213">
                  <c:v>0.85311796704766441</c:v>
                </c:pt>
                <c:pt idx="214">
                  <c:v>0.86707576905003658</c:v>
                </c:pt>
                <c:pt idx="215">
                  <c:v>0.87379931229970709</c:v>
                </c:pt>
                <c:pt idx="216">
                  <c:v>0.88825529669864656</c:v>
                </c:pt>
                <c:pt idx="217">
                  <c:v>0.91298137033879379</c:v>
                </c:pt>
                <c:pt idx="218">
                  <c:v>0.91637863243587359</c:v>
                </c:pt>
                <c:pt idx="219">
                  <c:v>0.9284691628360523</c:v>
                </c:pt>
                <c:pt idx="220">
                  <c:v>0.94293777751769969</c:v>
                </c:pt>
                <c:pt idx="221">
                  <c:v>0.94411836133292903</c:v>
                </c:pt>
                <c:pt idx="222">
                  <c:v>0.96798170531066907</c:v>
                </c:pt>
                <c:pt idx="223">
                  <c:v>0.99347756965701672</c:v>
                </c:pt>
                <c:pt idx="224">
                  <c:v>1.017044342809178</c:v>
                </c:pt>
                <c:pt idx="225">
                  <c:v>1.0243093491658462</c:v>
                </c:pt>
                <c:pt idx="226">
                  <c:v>1.0243259098322046</c:v>
                </c:pt>
                <c:pt idx="227">
                  <c:v>1.026209249410966</c:v>
                </c:pt>
                <c:pt idx="228">
                  <c:v>1.0277679859325577</c:v>
                </c:pt>
                <c:pt idx="229">
                  <c:v>1.0288439702702765</c:v>
                </c:pt>
                <c:pt idx="230">
                  <c:v>1.0332830160229034</c:v>
                </c:pt>
                <c:pt idx="231">
                  <c:v>1.0406185993111494</c:v>
                </c:pt>
                <c:pt idx="232">
                  <c:v>1.0412159224104911</c:v>
                </c:pt>
                <c:pt idx="233">
                  <c:v>1.0622545939845824</c:v>
                </c:pt>
                <c:pt idx="234">
                  <c:v>1.0697844224346948</c:v>
                </c:pt>
                <c:pt idx="235">
                  <c:v>1.0831310312741287</c:v>
                </c:pt>
                <c:pt idx="236">
                  <c:v>1.1030151811574969</c:v>
                </c:pt>
                <c:pt idx="237">
                  <c:v>1.1499673262049381</c:v>
                </c:pt>
                <c:pt idx="238">
                  <c:v>1.1578588981054632</c:v>
                </c:pt>
                <c:pt idx="239">
                  <c:v>1.1772867445253976</c:v>
                </c:pt>
                <c:pt idx="240">
                  <c:v>1.2051528554871409</c:v>
                </c:pt>
                <c:pt idx="241">
                  <c:v>1.2119924464174971</c:v>
                </c:pt>
                <c:pt idx="242">
                  <c:v>1.222050895730892</c:v>
                </c:pt>
                <c:pt idx="243">
                  <c:v>1.2310206789284082</c:v>
                </c:pt>
                <c:pt idx="244">
                  <c:v>1.2403087905082391</c:v>
                </c:pt>
                <c:pt idx="245">
                  <c:v>1.4474944724038934</c:v>
                </c:pt>
                <c:pt idx="246">
                  <c:v>1.4475965532089796</c:v>
                </c:pt>
                <c:pt idx="247">
                  <c:v>1.4641436490731281</c:v>
                </c:pt>
                <c:pt idx="248">
                  <c:v>1.9614746602906947</c:v>
                </c:pt>
                <c:pt idx="249">
                  <c:v>2.0067717621222259</c:v>
                </c:pt>
                <c:pt idx="250">
                  <c:v>2.0375351031122855</c:v>
                </c:pt>
                <c:pt idx="251">
                  <c:v>2.0409185838226462</c:v>
                </c:pt>
                <c:pt idx="252">
                  <c:v>2.1670015225784893</c:v>
                </c:pt>
                <c:pt idx="253">
                  <c:v>2.1849140756783272</c:v>
                </c:pt>
                <c:pt idx="254">
                  <c:v>2.365922169987638</c:v>
                </c:pt>
                <c:pt idx="255">
                  <c:v>2.5557223756445966</c:v>
                </c:pt>
                <c:pt idx="256">
                  <c:v>2.8623993133078529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7-1E4D-B0D3-7D049219124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3'!$AV$2:$AV$258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0.82642982374185869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xVal>
          <c:yVal>
            <c:numRef>
              <c:f>'Part 3'!$AV$2:$AV$258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0.82642982374185869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A7-1E4D-B0D3-7D0492191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207071"/>
        <c:axId val="1521318335"/>
      </c:scatterChart>
      <c:valAx>
        <c:axId val="152120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18335"/>
        <c:crosses val="autoZero"/>
        <c:crossBetween val="midCat"/>
      </c:valAx>
      <c:valAx>
        <c:axId val="15213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0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Normal probability plot of residuals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3'!$BI$2:$BI$258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0.82642982374185869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xVal>
          <c:yVal>
            <c:numRef>
              <c:f>'Part 3'!$BF$2:$BF$258</c:f>
              <c:numCache>
                <c:formatCode>0.00</c:formatCode>
                <c:ptCount val="257"/>
                <c:pt idx="0">
                  <c:v>-3.1366192305981131</c:v>
                </c:pt>
                <c:pt idx="1">
                  <c:v>-2.6627394442446448</c:v>
                </c:pt>
                <c:pt idx="2">
                  <c:v>-2.3085813429680195</c:v>
                </c:pt>
                <c:pt idx="3">
                  <c:v>-2.2765400102398292</c:v>
                </c:pt>
                <c:pt idx="4">
                  <c:v>-2.2734968030371823</c:v>
                </c:pt>
                <c:pt idx="5">
                  <c:v>-2.0650954561360328</c:v>
                </c:pt>
                <c:pt idx="6">
                  <c:v>-1.8790920592766369</c:v>
                </c:pt>
                <c:pt idx="7">
                  <c:v>-1.8355928624019719</c:v>
                </c:pt>
                <c:pt idx="8">
                  <c:v>-1.811986855624792</c:v>
                </c:pt>
                <c:pt idx="9">
                  <c:v>-1.7889749398683052</c:v>
                </c:pt>
                <c:pt idx="10">
                  <c:v>-1.7190590548437283</c:v>
                </c:pt>
                <c:pt idx="11">
                  <c:v>-1.7127023111369322</c:v>
                </c:pt>
                <c:pt idx="12">
                  <c:v>-1.6288663318459127</c:v>
                </c:pt>
                <c:pt idx="13">
                  <c:v>-1.6046584711846654</c:v>
                </c:pt>
                <c:pt idx="14">
                  <c:v>-1.6018946712929489</c:v>
                </c:pt>
                <c:pt idx="15">
                  <c:v>-1.5789814023723614</c:v>
                </c:pt>
                <c:pt idx="16">
                  <c:v>-1.5626950395528922</c:v>
                </c:pt>
                <c:pt idx="17">
                  <c:v>-1.5418449230082534</c:v>
                </c:pt>
                <c:pt idx="18">
                  <c:v>-1.5282498754453853</c:v>
                </c:pt>
                <c:pt idx="19">
                  <c:v>-1.5218038819777764</c:v>
                </c:pt>
                <c:pt idx="20">
                  <c:v>-1.5160562817745238</c:v>
                </c:pt>
                <c:pt idx="21">
                  <c:v>-1.5151322675426613</c:v>
                </c:pt>
                <c:pt idx="22">
                  <c:v>-1.4892495000405219</c:v>
                </c:pt>
                <c:pt idx="23">
                  <c:v>-1.4752678411543092</c:v>
                </c:pt>
                <c:pt idx="24">
                  <c:v>-1.4451966626719395</c:v>
                </c:pt>
                <c:pt idx="25">
                  <c:v>-1.4389954684094159</c:v>
                </c:pt>
                <c:pt idx="26">
                  <c:v>-1.4305772970341903</c:v>
                </c:pt>
                <c:pt idx="27">
                  <c:v>-1.4254633616107761</c:v>
                </c:pt>
                <c:pt idx="28">
                  <c:v>-1.4152443462304742</c:v>
                </c:pt>
                <c:pt idx="29">
                  <c:v>-1.4147054331106368</c:v>
                </c:pt>
                <c:pt idx="30">
                  <c:v>-1.4065575354011848</c:v>
                </c:pt>
                <c:pt idx="31">
                  <c:v>-1.3977335188293074</c:v>
                </c:pt>
                <c:pt idx="32">
                  <c:v>-1.3838331444090066</c:v>
                </c:pt>
                <c:pt idx="33">
                  <c:v>-1.3763971071580001</c:v>
                </c:pt>
                <c:pt idx="34">
                  <c:v>-1.301374710396348</c:v>
                </c:pt>
                <c:pt idx="35">
                  <c:v>-1.2928330149688221</c:v>
                </c:pt>
                <c:pt idx="36">
                  <c:v>-1.2903979035769444</c:v>
                </c:pt>
                <c:pt idx="37">
                  <c:v>-1.2897261243011773</c:v>
                </c:pt>
                <c:pt idx="38">
                  <c:v>-1.2857644108035782</c:v>
                </c:pt>
                <c:pt idx="39">
                  <c:v>-1.2564417801830245</c:v>
                </c:pt>
                <c:pt idx="40">
                  <c:v>-1.2331235006016823</c:v>
                </c:pt>
                <c:pt idx="41">
                  <c:v>-1.1972778900775789</c:v>
                </c:pt>
                <c:pt idx="42">
                  <c:v>-1.1857233531590032</c:v>
                </c:pt>
                <c:pt idx="43">
                  <c:v>-1.1532042952203798</c:v>
                </c:pt>
                <c:pt idx="44">
                  <c:v>-1.1466830983387191</c:v>
                </c:pt>
                <c:pt idx="45">
                  <c:v>-1.1437782652289139</c:v>
                </c:pt>
                <c:pt idx="46">
                  <c:v>-1.1142350423069252</c:v>
                </c:pt>
                <c:pt idx="47">
                  <c:v>-1.110297670444113</c:v>
                </c:pt>
                <c:pt idx="48">
                  <c:v>-1.0310079913481993</c:v>
                </c:pt>
                <c:pt idx="49">
                  <c:v>-0.98500289834967114</c:v>
                </c:pt>
                <c:pt idx="50">
                  <c:v>-0.97348635527493277</c:v>
                </c:pt>
                <c:pt idx="51">
                  <c:v>-0.95555433056493488</c:v>
                </c:pt>
                <c:pt idx="52">
                  <c:v>-0.91869410604740942</c:v>
                </c:pt>
                <c:pt idx="53">
                  <c:v>-0.91312530298074102</c:v>
                </c:pt>
                <c:pt idx="54">
                  <c:v>-0.87431751500095167</c:v>
                </c:pt>
                <c:pt idx="55">
                  <c:v>-0.87060013685596338</c:v>
                </c:pt>
                <c:pt idx="56">
                  <c:v>-0.85497654971061332</c:v>
                </c:pt>
                <c:pt idx="57">
                  <c:v>-0.82496275042881584</c:v>
                </c:pt>
                <c:pt idx="58">
                  <c:v>-0.81079260440360046</c:v>
                </c:pt>
                <c:pt idx="59">
                  <c:v>-0.79902032869365791</c:v>
                </c:pt>
                <c:pt idx="60">
                  <c:v>-0.79766848912986932</c:v>
                </c:pt>
                <c:pt idx="61">
                  <c:v>-0.794962789024525</c:v>
                </c:pt>
                <c:pt idx="62">
                  <c:v>-0.78714363142728516</c:v>
                </c:pt>
                <c:pt idx="63">
                  <c:v>-0.7833303754983868</c:v>
                </c:pt>
                <c:pt idx="64">
                  <c:v>-0.77554838323603448</c:v>
                </c:pt>
                <c:pt idx="65">
                  <c:v>-0.7740061944159472</c:v>
                </c:pt>
                <c:pt idx="66">
                  <c:v>-0.76015377262911998</c:v>
                </c:pt>
                <c:pt idx="67">
                  <c:v>-0.7427817684299588</c:v>
                </c:pt>
                <c:pt idx="68">
                  <c:v>-0.74063583545581912</c:v>
                </c:pt>
                <c:pt idx="69">
                  <c:v>-0.72391322888239518</c:v>
                </c:pt>
                <c:pt idx="70">
                  <c:v>-0.69289503113013051</c:v>
                </c:pt>
                <c:pt idx="71">
                  <c:v>-0.65168402309435247</c:v>
                </c:pt>
                <c:pt idx="72">
                  <c:v>-0.64879223555789478</c:v>
                </c:pt>
                <c:pt idx="73">
                  <c:v>-0.63877672895733417</c:v>
                </c:pt>
                <c:pt idx="74">
                  <c:v>-0.63274109724128891</c:v>
                </c:pt>
                <c:pt idx="75">
                  <c:v>-0.60324983674303734</c:v>
                </c:pt>
                <c:pt idx="76">
                  <c:v>-0.60254256120417304</c:v>
                </c:pt>
                <c:pt idx="77">
                  <c:v>-0.59932597498109752</c:v>
                </c:pt>
                <c:pt idx="78">
                  <c:v>-0.59706880138551943</c:v>
                </c:pt>
                <c:pt idx="79">
                  <c:v>-0.59242230124718853</c:v>
                </c:pt>
                <c:pt idx="80">
                  <c:v>-0.56696588774909062</c:v>
                </c:pt>
                <c:pt idx="81">
                  <c:v>-0.55508237141771133</c:v>
                </c:pt>
                <c:pt idx="82">
                  <c:v>-0.53333735153549044</c:v>
                </c:pt>
                <c:pt idx="83">
                  <c:v>-0.52110748940336027</c:v>
                </c:pt>
                <c:pt idx="84">
                  <c:v>-0.52084931214989127</c:v>
                </c:pt>
                <c:pt idx="85">
                  <c:v>-0.45175885953764272</c:v>
                </c:pt>
                <c:pt idx="86">
                  <c:v>-0.44665744081873338</c:v>
                </c:pt>
                <c:pt idx="87">
                  <c:v>-0.43905164153917609</c:v>
                </c:pt>
                <c:pt idx="88">
                  <c:v>-0.42142789706773254</c:v>
                </c:pt>
                <c:pt idx="89">
                  <c:v>-0.38682747108061249</c:v>
                </c:pt>
                <c:pt idx="90">
                  <c:v>-0.37689189224322023</c:v>
                </c:pt>
                <c:pt idx="91">
                  <c:v>-0.3410717695837987</c:v>
                </c:pt>
                <c:pt idx="92">
                  <c:v>-0.326022725877466</c:v>
                </c:pt>
                <c:pt idx="93">
                  <c:v>-0.32259361587260477</c:v>
                </c:pt>
                <c:pt idx="94">
                  <c:v>-0.30421899354622273</c:v>
                </c:pt>
                <c:pt idx="95">
                  <c:v>-0.28357330411102971</c:v>
                </c:pt>
                <c:pt idx="96">
                  <c:v>-0.28036379233618375</c:v>
                </c:pt>
                <c:pt idx="97">
                  <c:v>-0.23550088203372002</c:v>
                </c:pt>
                <c:pt idx="98">
                  <c:v>-0.23409938993333063</c:v>
                </c:pt>
                <c:pt idx="99">
                  <c:v>-0.22781476755527777</c:v>
                </c:pt>
                <c:pt idx="100">
                  <c:v>-0.21576104277021316</c:v>
                </c:pt>
                <c:pt idx="101">
                  <c:v>-0.2004924008338668</c:v>
                </c:pt>
                <c:pt idx="102">
                  <c:v>-0.18378457794529887</c:v>
                </c:pt>
                <c:pt idx="103">
                  <c:v>-8.8642950501508458E-2</c:v>
                </c:pt>
                <c:pt idx="104">
                  <c:v>-8.7487799998960045E-2</c:v>
                </c:pt>
                <c:pt idx="105">
                  <c:v>-6.0790571712210723E-2</c:v>
                </c:pt>
                <c:pt idx="106">
                  <c:v>-5.0267293260662621E-2</c:v>
                </c:pt>
                <c:pt idx="107">
                  <c:v>-2.1392646201991918E-2</c:v>
                </c:pt>
                <c:pt idx="108">
                  <c:v>-1.2879940341604938E-2</c:v>
                </c:pt>
                <c:pt idx="109">
                  <c:v>3.3779593702822817E-2</c:v>
                </c:pt>
                <c:pt idx="110">
                  <c:v>3.9114221298723488E-2</c:v>
                </c:pt>
                <c:pt idx="111">
                  <c:v>4.1701981716222428E-2</c:v>
                </c:pt>
                <c:pt idx="112">
                  <c:v>5.4771867564309476E-2</c:v>
                </c:pt>
                <c:pt idx="113">
                  <c:v>5.5854230464887002E-2</c:v>
                </c:pt>
                <c:pt idx="114">
                  <c:v>6.5787318423534788E-2</c:v>
                </c:pt>
                <c:pt idx="115">
                  <c:v>7.1302139417242588E-2</c:v>
                </c:pt>
                <c:pt idx="116">
                  <c:v>7.2358867646558328E-2</c:v>
                </c:pt>
                <c:pt idx="117">
                  <c:v>7.5745985417716516E-2</c:v>
                </c:pt>
                <c:pt idx="118">
                  <c:v>8.6751438603875478E-2</c:v>
                </c:pt>
                <c:pt idx="119">
                  <c:v>9.1770822114783435E-2</c:v>
                </c:pt>
                <c:pt idx="120">
                  <c:v>0.11889020289835027</c:v>
                </c:pt>
                <c:pt idx="121">
                  <c:v>0.13872616192499676</c:v>
                </c:pt>
                <c:pt idx="122">
                  <c:v>0.16106336446630753</c:v>
                </c:pt>
                <c:pt idx="123">
                  <c:v>0.17014805519734549</c:v>
                </c:pt>
                <c:pt idx="124">
                  <c:v>0.20525322391261444</c:v>
                </c:pt>
                <c:pt idx="125">
                  <c:v>0.20932761852820159</c:v>
                </c:pt>
                <c:pt idx="126">
                  <c:v>0.21467468841543655</c:v>
                </c:pt>
                <c:pt idx="127">
                  <c:v>0.21952195844858297</c:v>
                </c:pt>
                <c:pt idx="128">
                  <c:v>0.2238004611025684</c:v>
                </c:pt>
                <c:pt idx="129">
                  <c:v>0.28034173804296225</c:v>
                </c:pt>
                <c:pt idx="130">
                  <c:v>0.288169611002141</c:v>
                </c:pt>
                <c:pt idx="131">
                  <c:v>0.31359686401873338</c:v>
                </c:pt>
                <c:pt idx="132">
                  <c:v>0.34809096342534368</c:v>
                </c:pt>
                <c:pt idx="133">
                  <c:v>0.37050870504237687</c:v>
                </c:pt>
                <c:pt idx="134">
                  <c:v>0.37173316962407438</c:v>
                </c:pt>
                <c:pt idx="135">
                  <c:v>0.37946362510678772</c:v>
                </c:pt>
                <c:pt idx="136">
                  <c:v>0.39304426301652146</c:v>
                </c:pt>
                <c:pt idx="137">
                  <c:v>0.39922040176045548</c:v>
                </c:pt>
                <c:pt idx="138">
                  <c:v>0.39966489769892011</c:v>
                </c:pt>
                <c:pt idx="139">
                  <c:v>0.41152120078305204</c:v>
                </c:pt>
                <c:pt idx="140">
                  <c:v>0.42347166834397187</c:v>
                </c:pt>
                <c:pt idx="141">
                  <c:v>0.43160543658790196</c:v>
                </c:pt>
                <c:pt idx="142">
                  <c:v>0.43866121772809241</c:v>
                </c:pt>
                <c:pt idx="143">
                  <c:v>0.45346158984346185</c:v>
                </c:pt>
                <c:pt idx="144">
                  <c:v>0.45608059272941198</c:v>
                </c:pt>
                <c:pt idx="145">
                  <c:v>0.46191658402823899</c:v>
                </c:pt>
                <c:pt idx="146">
                  <c:v>0.48222470939108414</c:v>
                </c:pt>
                <c:pt idx="147">
                  <c:v>0.49363089598906018</c:v>
                </c:pt>
                <c:pt idx="148">
                  <c:v>0.49668499774916947</c:v>
                </c:pt>
                <c:pt idx="149">
                  <c:v>0.50453481933723709</c:v>
                </c:pt>
                <c:pt idx="150">
                  <c:v>0.52851867581534506</c:v>
                </c:pt>
                <c:pt idx="151">
                  <c:v>0.52991321411959769</c:v>
                </c:pt>
                <c:pt idx="152">
                  <c:v>0.53876811993079521</c:v>
                </c:pt>
                <c:pt idx="153">
                  <c:v>0.55305229639969766</c:v>
                </c:pt>
                <c:pt idx="154">
                  <c:v>0.57391179660465175</c:v>
                </c:pt>
                <c:pt idx="155">
                  <c:v>0.57543119020605926</c:v>
                </c:pt>
                <c:pt idx="156">
                  <c:v>0.59549820238463458</c:v>
                </c:pt>
                <c:pt idx="157">
                  <c:v>0.59778178820154426</c:v>
                </c:pt>
                <c:pt idx="158">
                  <c:v>0.59985409166077153</c:v>
                </c:pt>
                <c:pt idx="159">
                  <c:v>0.60662751812507532</c:v>
                </c:pt>
                <c:pt idx="160">
                  <c:v>0.61488384920637218</c:v>
                </c:pt>
                <c:pt idx="161">
                  <c:v>0.6197405565373566</c:v>
                </c:pt>
                <c:pt idx="162">
                  <c:v>0.62187244181463719</c:v>
                </c:pt>
                <c:pt idx="163">
                  <c:v>0.62321572555200988</c:v>
                </c:pt>
                <c:pt idx="164">
                  <c:v>0.62971993408463134</c:v>
                </c:pt>
                <c:pt idx="165">
                  <c:v>0.63483842896974063</c:v>
                </c:pt>
                <c:pt idx="166">
                  <c:v>0.64718435862212631</c:v>
                </c:pt>
                <c:pt idx="167">
                  <c:v>0.65966306863303714</c:v>
                </c:pt>
                <c:pt idx="168">
                  <c:v>0.69297458844355209</c:v>
                </c:pt>
                <c:pt idx="169">
                  <c:v>0.69955664344900237</c:v>
                </c:pt>
                <c:pt idx="170">
                  <c:v>0.70977774684319395</c:v>
                </c:pt>
                <c:pt idx="171">
                  <c:v>0.71250274516316436</c:v>
                </c:pt>
                <c:pt idx="172">
                  <c:v>0.71543633993991629</c:v>
                </c:pt>
                <c:pt idx="173">
                  <c:v>0.71957505480171524</c:v>
                </c:pt>
                <c:pt idx="174">
                  <c:v>0.72037254133788076</c:v>
                </c:pt>
                <c:pt idx="175">
                  <c:v>0.72101365527272099</c:v>
                </c:pt>
                <c:pt idx="176">
                  <c:v>0.73143368387716901</c:v>
                </c:pt>
                <c:pt idx="177">
                  <c:v>0.73245469061645252</c:v>
                </c:pt>
                <c:pt idx="178">
                  <c:v>0.7518791503887845</c:v>
                </c:pt>
                <c:pt idx="179">
                  <c:v>0.7520110405756899</c:v>
                </c:pt>
                <c:pt idx="180">
                  <c:v>0.75333161151653838</c:v>
                </c:pt>
                <c:pt idx="181">
                  <c:v>0.75457352292630386</c:v>
                </c:pt>
                <c:pt idx="182">
                  <c:v>0.75756918437290977</c:v>
                </c:pt>
                <c:pt idx="183">
                  <c:v>0.75927399105855309</c:v>
                </c:pt>
                <c:pt idx="184">
                  <c:v>0.76117535340284515</c:v>
                </c:pt>
                <c:pt idx="185">
                  <c:v>0.7618731474085445</c:v>
                </c:pt>
                <c:pt idx="186">
                  <c:v>0.7638425690038938</c:v>
                </c:pt>
                <c:pt idx="187">
                  <c:v>0.76669323637587627</c:v>
                </c:pt>
                <c:pt idx="188">
                  <c:v>0.77157275770298317</c:v>
                </c:pt>
                <c:pt idx="189">
                  <c:v>0.77327149674075657</c:v>
                </c:pt>
                <c:pt idx="190">
                  <c:v>0.78507848646531964</c:v>
                </c:pt>
                <c:pt idx="191">
                  <c:v>0.78564266557659379</c:v>
                </c:pt>
                <c:pt idx="192">
                  <c:v>0.78839361561372057</c:v>
                </c:pt>
                <c:pt idx="193">
                  <c:v>0.78895706276035094</c:v>
                </c:pt>
                <c:pt idx="194">
                  <c:v>0.79084254477711868</c:v>
                </c:pt>
                <c:pt idx="195">
                  <c:v>0.79346896063483408</c:v>
                </c:pt>
                <c:pt idx="196">
                  <c:v>0.79551651354592146</c:v>
                </c:pt>
                <c:pt idx="197">
                  <c:v>0.80270049817714972</c:v>
                </c:pt>
                <c:pt idx="198">
                  <c:v>0.80726907612249199</c:v>
                </c:pt>
                <c:pt idx="199">
                  <c:v>0.80742614985712413</c:v>
                </c:pt>
                <c:pt idx="200">
                  <c:v>0.81036685594038937</c:v>
                </c:pt>
                <c:pt idx="201">
                  <c:v>0.82316424605272687</c:v>
                </c:pt>
                <c:pt idx="202">
                  <c:v>0.82488479763815969</c:v>
                </c:pt>
                <c:pt idx="203">
                  <c:v>0.82923851578164531</c:v>
                </c:pt>
                <c:pt idx="204">
                  <c:v>0.83804383204746047</c:v>
                </c:pt>
                <c:pt idx="205">
                  <c:v>0.85104076805785833</c:v>
                </c:pt>
                <c:pt idx="206">
                  <c:v>0.86241420332616281</c:v>
                </c:pt>
                <c:pt idx="207">
                  <c:v>0.86527797458586175</c:v>
                </c:pt>
                <c:pt idx="208">
                  <c:v>0.86795465226758228</c:v>
                </c:pt>
                <c:pt idx="209">
                  <c:v>0.8789078568154447</c:v>
                </c:pt>
                <c:pt idx="210">
                  <c:v>0.88904035326776398</c:v>
                </c:pt>
                <c:pt idx="211">
                  <c:v>0.88952009813819632</c:v>
                </c:pt>
                <c:pt idx="212">
                  <c:v>0.89629210623708622</c:v>
                </c:pt>
                <c:pt idx="213">
                  <c:v>0.89827526046004935</c:v>
                </c:pt>
                <c:pt idx="214">
                  <c:v>0.91021184255982823</c:v>
                </c:pt>
                <c:pt idx="215">
                  <c:v>0.91218649726715062</c:v>
                </c:pt>
                <c:pt idx="216">
                  <c:v>0.9130732952052486</c:v>
                </c:pt>
                <c:pt idx="217">
                  <c:v>0.91402328193530724</c:v>
                </c:pt>
                <c:pt idx="218">
                  <c:v>0.91923978820364383</c:v>
                </c:pt>
                <c:pt idx="219">
                  <c:v>0.92805041600179183</c:v>
                </c:pt>
                <c:pt idx="220">
                  <c:v>0.9286572811245839</c:v>
                </c:pt>
                <c:pt idx="221">
                  <c:v>0.93299967705214271</c:v>
                </c:pt>
                <c:pt idx="222">
                  <c:v>0.94357968718692153</c:v>
                </c:pt>
                <c:pt idx="223">
                  <c:v>0.94524704097301682</c:v>
                </c:pt>
                <c:pt idx="224">
                  <c:v>0.94674909029605536</c:v>
                </c:pt>
                <c:pt idx="225">
                  <c:v>0.94706729714281135</c:v>
                </c:pt>
                <c:pt idx="226">
                  <c:v>0.95304115110376086</c:v>
                </c:pt>
                <c:pt idx="227">
                  <c:v>0.96863922558003801</c:v>
                </c:pt>
                <c:pt idx="228">
                  <c:v>0.97221044531811596</c:v>
                </c:pt>
                <c:pt idx="229">
                  <c:v>0.97683338472003711</c:v>
                </c:pt>
                <c:pt idx="230">
                  <c:v>0.98225856316531979</c:v>
                </c:pt>
                <c:pt idx="231">
                  <c:v>0.98742621387806728</c:v>
                </c:pt>
                <c:pt idx="232">
                  <c:v>0.99509947382507213</c:v>
                </c:pt>
                <c:pt idx="233">
                  <c:v>0.99774716128615748</c:v>
                </c:pt>
                <c:pt idx="234">
                  <c:v>1.0011005068266881</c:v>
                </c:pt>
                <c:pt idx="235">
                  <c:v>1.0022023187502676</c:v>
                </c:pt>
                <c:pt idx="236">
                  <c:v>1.0033328742599543</c:v>
                </c:pt>
                <c:pt idx="237">
                  <c:v>1.016094480544536</c:v>
                </c:pt>
                <c:pt idx="238">
                  <c:v>1.0163888116341295</c:v>
                </c:pt>
                <c:pt idx="239">
                  <c:v>1.0177263950318072</c:v>
                </c:pt>
                <c:pt idx="240">
                  <c:v>1.0205608844828589</c:v>
                </c:pt>
                <c:pt idx="241">
                  <c:v>1.0245155054298318</c:v>
                </c:pt>
                <c:pt idx="242">
                  <c:v>1.0316045801940807</c:v>
                </c:pt>
                <c:pt idx="243">
                  <c:v>1.0345590906448747</c:v>
                </c:pt>
                <c:pt idx="244">
                  <c:v>1.0395453186111618</c:v>
                </c:pt>
                <c:pt idx="245">
                  <c:v>1.0875175340432521</c:v>
                </c:pt>
                <c:pt idx="246">
                  <c:v>1.0899976875727078</c:v>
                </c:pt>
                <c:pt idx="247">
                  <c:v>1.1411133932802058</c:v>
                </c:pt>
                <c:pt idx="248">
                  <c:v>1.2101172632766484</c:v>
                </c:pt>
                <c:pt idx="249">
                  <c:v>1.2261959158091555</c:v>
                </c:pt>
                <c:pt idx="250">
                  <c:v>1.453857341701182</c:v>
                </c:pt>
                <c:pt idx="251">
                  <c:v>1.509549221294048</c:v>
                </c:pt>
                <c:pt idx="252">
                  <c:v>2.2178476706879069</c:v>
                </c:pt>
                <c:pt idx="253">
                  <c:v>2.2335932991572682</c:v>
                </c:pt>
                <c:pt idx="254">
                  <c:v>2.3470343059602956</c:v>
                </c:pt>
                <c:pt idx="255">
                  <c:v>2.4734391549133239</c:v>
                </c:pt>
                <c:pt idx="256">
                  <c:v>2.4960821776511697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A-204B-B138-FDAC8934EF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3'!$BI$2:$BI$258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0.82642982374185869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xVal>
          <c:yVal>
            <c:numRef>
              <c:f>'Part 3'!$BI$2:$BI$258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0.82642982374185869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9A-204B-B138-FDAC8934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72160"/>
        <c:axId val="1350290607"/>
      </c:scatterChart>
      <c:valAx>
        <c:axId val="5773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90607"/>
        <c:crosses val="autoZero"/>
        <c:crossBetween val="midCat"/>
      </c:valAx>
      <c:valAx>
        <c:axId val="13502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7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Honeywell closing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'6050_Module3Project_Data'!$B$1</c:f>
              <c:strCache>
                <c:ptCount val="1"/>
                <c:pt idx="0">
                  <c:v>Period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'6050_Module3Project_Data'!$B$2:$B$258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8-0946-A40F-56422462E3D5}"/>
            </c:ext>
          </c:extLst>
        </c:ser>
        <c:ser>
          <c:idx val="1"/>
          <c:order val="1"/>
          <c:tx>
            <c:strRef>
              <c:f>'6050_Module3Project_Data'!$E$1</c:f>
              <c:strCache>
                <c:ptCount val="1"/>
                <c:pt idx="0">
                  <c:v>HON (Honeywell Inc)  /  $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7"/>
            <c:dispRSqr val="1"/>
            <c:dispEq val="0"/>
            <c:trendlineLbl>
              <c:layout>
                <c:manualLayout>
                  <c:x val="-9.6576461863456496E-3"/>
                  <c:y val="-0.41972107377963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'6050_Module3Project_Data'!$E$2:$E$258</c:f>
              <c:numCache>
                <c:formatCode>0.00</c:formatCode>
                <c:ptCount val="257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8-0946-A40F-56422462E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551136"/>
        <c:axId val="1111564864"/>
      </c:lineChart>
      <c:catAx>
        <c:axId val="11115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64864"/>
        <c:crosses val="autoZero"/>
        <c:auto val="1"/>
        <c:lblAlgn val="ctr"/>
        <c:lblOffset val="100"/>
        <c:noMultiLvlLbl val="0"/>
      </c:catAx>
      <c:valAx>
        <c:axId val="11115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  <a:r>
              <a:rPr lang="en-US" baseline="0"/>
              <a:t> </a:t>
            </a:r>
            <a:r>
              <a:rPr lang="en-US"/>
              <a:t>Apple Inc Volume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'6050_Module3Project_Data'!$B$1</c:f>
              <c:strCache>
                <c:ptCount val="1"/>
                <c:pt idx="0">
                  <c:v>Period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'6050_Module3Project_Data'!$B$2:$B$258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0-F44A-B78F-CE392D8A63DD}"/>
            </c:ext>
          </c:extLst>
        </c:ser>
        <c:ser>
          <c:idx val="1"/>
          <c:order val="1"/>
          <c:tx>
            <c:strRef>
              <c:f>'6050_Module3Project_Data'!$D$1</c:f>
              <c:strCache>
                <c:ptCount val="1"/>
                <c:pt idx="0">
                  <c:v>AAPL (Apple Inc) / Volume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7"/>
            <c:dispRSqr val="1"/>
            <c:dispEq val="0"/>
            <c:trendlineLbl>
              <c:layout>
                <c:manualLayout>
                  <c:x val="-2.0718595938715268E-2"/>
                  <c:y val="-0.49383580249126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'6050_Module3Project_Data'!$D$2:$D$258</c:f>
              <c:numCache>
                <c:formatCode>General</c:formatCode>
                <c:ptCount val="257"/>
                <c:pt idx="0">
                  <c:v>69986400</c:v>
                </c:pt>
                <c:pt idx="1">
                  <c:v>81821200</c:v>
                </c:pt>
                <c:pt idx="2">
                  <c:v>87388800</c:v>
                </c:pt>
                <c:pt idx="3">
                  <c:v>102734400</c:v>
                </c:pt>
                <c:pt idx="4">
                  <c:v>89182800</c:v>
                </c:pt>
                <c:pt idx="5">
                  <c:v>100206400</c:v>
                </c:pt>
                <c:pt idx="6">
                  <c:v>86703200</c:v>
                </c:pt>
                <c:pt idx="7">
                  <c:v>76167200</c:v>
                </c:pt>
                <c:pt idx="8">
                  <c:v>106234400</c:v>
                </c:pt>
                <c:pt idx="9">
                  <c:v>121395200</c:v>
                </c:pt>
                <c:pt idx="10">
                  <c:v>65325200</c:v>
                </c:pt>
                <c:pt idx="11">
                  <c:v>84020400</c:v>
                </c:pt>
                <c:pt idx="12">
                  <c:v>105207600</c:v>
                </c:pt>
                <c:pt idx="13">
                  <c:v>65235600</c:v>
                </c:pt>
                <c:pt idx="14">
                  <c:v>46617600</c:v>
                </c:pt>
                <c:pt idx="15">
                  <c:v>94487200</c:v>
                </c:pt>
                <c:pt idx="16">
                  <c:v>114430400</c:v>
                </c:pt>
                <c:pt idx="17">
                  <c:v>67181600</c:v>
                </c:pt>
                <c:pt idx="18">
                  <c:v>74424400</c:v>
                </c:pt>
                <c:pt idx="19">
                  <c:v>106075600</c:v>
                </c:pt>
                <c:pt idx="20">
                  <c:v>128042400</c:v>
                </c:pt>
                <c:pt idx="21">
                  <c:v>90420400</c:v>
                </c:pt>
                <c:pt idx="22">
                  <c:v>78756800</c:v>
                </c:pt>
                <c:pt idx="23">
                  <c:v>137310400</c:v>
                </c:pt>
                <c:pt idx="24">
                  <c:v>133587600</c:v>
                </c:pt>
                <c:pt idx="25">
                  <c:v>128186000</c:v>
                </c:pt>
                <c:pt idx="26">
                  <c:v>114158400</c:v>
                </c:pt>
                <c:pt idx="27">
                  <c:v>116028400</c:v>
                </c:pt>
                <c:pt idx="28">
                  <c:v>98369200</c:v>
                </c:pt>
                <c:pt idx="29">
                  <c:v>275978000</c:v>
                </c:pt>
                <c:pt idx="30">
                  <c:v>98572000</c:v>
                </c:pt>
                <c:pt idx="31">
                  <c:v>48478800</c:v>
                </c:pt>
                <c:pt idx="32">
                  <c:v>93121200</c:v>
                </c:pt>
                <c:pt idx="33">
                  <c:v>146266000</c:v>
                </c:pt>
                <c:pt idx="34">
                  <c:v>144114400</c:v>
                </c:pt>
                <c:pt idx="35">
                  <c:v>100805600</c:v>
                </c:pt>
                <c:pt idx="36">
                  <c:v>135480400</c:v>
                </c:pt>
                <c:pt idx="37">
                  <c:v>146322800</c:v>
                </c:pt>
                <c:pt idx="38">
                  <c:v>118387200</c:v>
                </c:pt>
                <c:pt idx="39">
                  <c:v>108872000</c:v>
                </c:pt>
                <c:pt idx="40">
                  <c:v>132079200</c:v>
                </c:pt>
                <c:pt idx="41">
                  <c:v>170108400</c:v>
                </c:pt>
                <c:pt idx="42">
                  <c:v>140644800</c:v>
                </c:pt>
                <c:pt idx="43">
                  <c:v>121532000</c:v>
                </c:pt>
                <c:pt idx="44">
                  <c:v>161954400</c:v>
                </c:pt>
                <c:pt idx="45">
                  <c:v>121923600</c:v>
                </c:pt>
                <c:pt idx="46">
                  <c:v>108829200</c:v>
                </c:pt>
                <c:pt idx="47">
                  <c:v>137816400</c:v>
                </c:pt>
                <c:pt idx="48">
                  <c:v>110843200</c:v>
                </c:pt>
                <c:pt idx="49">
                  <c:v>101832400</c:v>
                </c:pt>
                <c:pt idx="50">
                  <c:v>104472000</c:v>
                </c:pt>
                <c:pt idx="51">
                  <c:v>146537600</c:v>
                </c:pt>
                <c:pt idx="52">
                  <c:v>161940000</c:v>
                </c:pt>
                <c:pt idx="53">
                  <c:v>162234000</c:v>
                </c:pt>
                <c:pt idx="54">
                  <c:v>216229200</c:v>
                </c:pt>
                <c:pt idx="55">
                  <c:v>126743200</c:v>
                </c:pt>
                <c:pt idx="56">
                  <c:v>199588400</c:v>
                </c:pt>
                <c:pt idx="57">
                  <c:v>173985600</c:v>
                </c:pt>
                <c:pt idx="58">
                  <c:v>136616400</c:v>
                </c:pt>
                <c:pt idx="59">
                  <c:v>118826800</c:v>
                </c:pt>
                <c:pt idx="60">
                  <c:v>105425600</c:v>
                </c:pt>
                <c:pt idx="61">
                  <c:v>117684000</c:v>
                </c:pt>
                <c:pt idx="62">
                  <c:v>109348800</c:v>
                </c:pt>
                <c:pt idx="63">
                  <c:v>94323200</c:v>
                </c:pt>
                <c:pt idx="64">
                  <c:v>113730400</c:v>
                </c:pt>
                <c:pt idx="65">
                  <c:v>94747600</c:v>
                </c:pt>
                <c:pt idx="66">
                  <c:v>80113600</c:v>
                </c:pt>
                <c:pt idx="67">
                  <c:v>152531200</c:v>
                </c:pt>
                <c:pt idx="68">
                  <c:v>93984000</c:v>
                </c:pt>
                <c:pt idx="69">
                  <c:v>100566000</c:v>
                </c:pt>
                <c:pt idx="70">
                  <c:v>129554000</c:v>
                </c:pt>
                <c:pt idx="71">
                  <c:v>222195200</c:v>
                </c:pt>
                <c:pt idx="72">
                  <c:v>230673600</c:v>
                </c:pt>
                <c:pt idx="73">
                  <c:v>198054800</c:v>
                </c:pt>
                <c:pt idx="74">
                  <c:v>320605600</c:v>
                </c:pt>
                <c:pt idx="75">
                  <c:v>426884800</c:v>
                </c:pt>
                <c:pt idx="76">
                  <c:v>341397200</c:v>
                </c:pt>
                <c:pt idx="77">
                  <c:v>319475600</c:v>
                </c:pt>
                <c:pt idx="78">
                  <c:v>219178400</c:v>
                </c:pt>
                <c:pt idx="79">
                  <c:v>187572800</c:v>
                </c:pt>
                <c:pt idx="80">
                  <c:v>226176800</c:v>
                </c:pt>
                <c:pt idx="81">
                  <c:v>286744800</c:v>
                </c:pt>
                <c:pt idx="82">
                  <c:v>285290000</c:v>
                </c:pt>
                <c:pt idx="83">
                  <c:v>255598800</c:v>
                </c:pt>
                <c:pt idx="84">
                  <c:v>418474000</c:v>
                </c:pt>
                <c:pt idx="85">
                  <c:v>370732000</c:v>
                </c:pt>
                <c:pt idx="86">
                  <c:v>322423600</c:v>
                </c:pt>
                <c:pt idx="87">
                  <c:v>324056000</c:v>
                </c:pt>
                <c:pt idx="88">
                  <c:v>300233600</c:v>
                </c:pt>
                <c:pt idx="89">
                  <c:v>271857200</c:v>
                </c:pt>
                <c:pt idx="90">
                  <c:v>401693200</c:v>
                </c:pt>
                <c:pt idx="91">
                  <c:v>336752800</c:v>
                </c:pt>
                <c:pt idx="92">
                  <c:v>287531200</c:v>
                </c:pt>
                <c:pt idx="93">
                  <c:v>303602000</c:v>
                </c:pt>
                <c:pt idx="94">
                  <c:v>252087200</c:v>
                </c:pt>
                <c:pt idx="95">
                  <c:v>204216800</c:v>
                </c:pt>
                <c:pt idx="96">
                  <c:v>167976400</c:v>
                </c:pt>
                <c:pt idx="97">
                  <c:v>197002000</c:v>
                </c:pt>
                <c:pt idx="98">
                  <c:v>176218400</c:v>
                </c:pt>
                <c:pt idx="99">
                  <c:v>165934000</c:v>
                </c:pt>
                <c:pt idx="100">
                  <c:v>129880000</c:v>
                </c:pt>
                <c:pt idx="101">
                  <c:v>201820400</c:v>
                </c:pt>
                <c:pt idx="102">
                  <c:v>202887200</c:v>
                </c:pt>
                <c:pt idx="103">
                  <c:v>168895200</c:v>
                </c:pt>
                <c:pt idx="104">
                  <c:v>162116400</c:v>
                </c:pt>
                <c:pt idx="105">
                  <c:v>131022800</c:v>
                </c:pt>
                <c:pt idx="106">
                  <c:v>194994800</c:v>
                </c:pt>
                <c:pt idx="107">
                  <c:v>131154400</c:v>
                </c:pt>
                <c:pt idx="108">
                  <c:v>157125200</c:v>
                </c:pt>
                <c:pt idx="109">
                  <c:v>215250000</c:v>
                </c:pt>
                <c:pt idx="110">
                  <c:v>130015200</c:v>
                </c:pt>
                <c:pt idx="111">
                  <c:v>180991600</c:v>
                </c:pt>
                <c:pt idx="112">
                  <c:v>117057200</c:v>
                </c:pt>
                <c:pt idx="113">
                  <c:v>124814400</c:v>
                </c:pt>
                <c:pt idx="114">
                  <c:v>126508800</c:v>
                </c:pt>
                <c:pt idx="115">
                  <c:v>117087600</c:v>
                </c:pt>
                <c:pt idx="116">
                  <c:v>112004800</c:v>
                </c:pt>
                <c:pt idx="117">
                  <c:v>137280800</c:v>
                </c:pt>
                <c:pt idx="118">
                  <c:v>183064000</c:v>
                </c:pt>
                <c:pt idx="119">
                  <c:v>60154200</c:v>
                </c:pt>
                <c:pt idx="120">
                  <c:v>33392000</c:v>
                </c:pt>
                <c:pt idx="121">
                  <c:v>36937800</c:v>
                </c:pt>
                <c:pt idx="122">
                  <c:v>35583400</c:v>
                </c:pt>
                <c:pt idx="123">
                  <c:v>28803800</c:v>
                </c:pt>
                <c:pt idx="124">
                  <c:v>33459600</c:v>
                </c:pt>
                <c:pt idx="125">
                  <c:v>145946400</c:v>
                </c:pt>
                <c:pt idx="126">
                  <c:v>162301200</c:v>
                </c:pt>
                <c:pt idx="127">
                  <c:v>200622400</c:v>
                </c:pt>
                <c:pt idx="128">
                  <c:v>158929200</c:v>
                </c:pt>
                <c:pt idx="129">
                  <c:v>166348400</c:v>
                </c:pt>
                <c:pt idx="130">
                  <c:v>135372400</c:v>
                </c:pt>
                <c:pt idx="131">
                  <c:v>101729600</c:v>
                </c:pt>
                <c:pt idx="132">
                  <c:v>111504800</c:v>
                </c:pt>
                <c:pt idx="133">
                  <c:v>102688800</c:v>
                </c:pt>
                <c:pt idx="134">
                  <c:v>81803200</c:v>
                </c:pt>
                <c:pt idx="135">
                  <c:v>125522000</c:v>
                </c:pt>
                <c:pt idx="136">
                  <c:v>112945200</c:v>
                </c:pt>
                <c:pt idx="137">
                  <c:v>133560800</c:v>
                </c:pt>
                <c:pt idx="138">
                  <c:v>153598000</c:v>
                </c:pt>
                <c:pt idx="139">
                  <c:v>80791200</c:v>
                </c:pt>
                <c:pt idx="140">
                  <c:v>87642800</c:v>
                </c:pt>
                <c:pt idx="141">
                  <c:v>104491200</c:v>
                </c:pt>
                <c:pt idx="142">
                  <c:v>87560400</c:v>
                </c:pt>
                <c:pt idx="143">
                  <c:v>137250400</c:v>
                </c:pt>
                <c:pt idx="144">
                  <c:v>95654400</c:v>
                </c:pt>
                <c:pt idx="145">
                  <c:v>147712400</c:v>
                </c:pt>
                <c:pt idx="146">
                  <c:v>166651600</c:v>
                </c:pt>
                <c:pt idx="147">
                  <c:v>201662400</c:v>
                </c:pt>
                <c:pt idx="148">
                  <c:v>200146000</c:v>
                </c:pt>
                <c:pt idx="149">
                  <c:v>138808800</c:v>
                </c:pt>
                <c:pt idx="150">
                  <c:v>165428800</c:v>
                </c:pt>
                <c:pt idx="151">
                  <c:v>114406400</c:v>
                </c:pt>
                <c:pt idx="152">
                  <c:v>96820400</c:v>
                </c:pt>
                <c:pt idx="153">
                  <c:v>264476000</c:v>
                </c:pt>
                <c:pt idx="154">
                  <c:v>135445200</c:v>
                </c:pt>
                <c:pt idx="155">
                  <c:v>212155600</c:v>
                </c:pt>
                <c:pt idx="156">
                  <c:v>192623200</c:v>
                </c:pt>
                <c:pt idx="157">
                  <c:v>137522400</c:v>
                </c:pt>
                <c:pt idx="158">
                  <c:v>205256800</c:v>
                </c:pt>
                <c:pt idx="159">
                  <c:v>130646000</c:v>
                </c:pt>
                <c:pt idx="160">
                  <c:v>140223200</c:v>
                </c:pt>
                <c:pt idx="161">
                  <c:v>110737200</c:v>
                </c:pt>
                <c:pt idx="162">
                  <c:v>114041600</c:v>
                </c:pt>
                <c:pt idx="163">
                  <c:v>118655600</c:v>
                </c:pt>
                <c:pt idx="164">
                  <c:v>112424400</c:v>
                </c:pt>
                <c:pt idx="165">
                  <c:v>117092000</c:v>
                </c:pt>
                <c:pt idx="166">
                  <c:v>125642800</c:v>
                </c:pt>
                <c:pt idx="167">
                  <c:v>90257200</c:v>
                </c:pt>
                <c:pt idx="168">
                  <c:v>191649200</c:v>
                </c:pt>
                <c:pt idx="169">
                  <c:v>170989200</c:v>
                </c:pt>
                <c:pt idx="170">
                  <c:v>153198000</c:v>
                </c:pt>
                <c:pt idx="171">
                  <c:v>110577600</c:v>
                </c:pt>
                <c:pt idx="172">
                  <c:v>92186800</c:v>
                </c:pt>
                <c:pt idx="173">
                  <c:v>90318000</c:v>
                </c:pt>
                <c:pt idx="174">
                  <c:v>103646000</c:v>
                </c:pt>
                <c:pt idx="175">
                  <c:v>89001600</c:v>
                </c:pt>
                <c:pt idx="176">
                  <c:v>197004400</c:v>
                </c:pt>
                <c:pt idx="177">
                  <c:v>185438800</c:v>
                </c:pt>
                <c:pt idx="178">
                  <c:v>121214000</c:v>
                </c:pt>
                <c:pt idx="179">
                  <c:v>103625600</c:v>
                </c:pt>
                <c:pt idx="180">
                  <c:v>90329200</c:v>
                </c:pt>
                <c:pt idx="181">
                  <c:v>158130000</c:v>
                </c:pt>
                <c:pt idx="182">
                  <c:v>374336800</c:v>
                </c:pt>
                <c:pt idx="183">
                  <c:v>308151200</c:v>
                </c:pt>
                <c:pt idx="184">
                  <c:v>173071600</c:v>
                </c:pt>
                <c:pt idx="185">
                  <c:v>121992000</c:v>
                </c:pt>
                <c:pt idx="186">
                  <c:v>202428800</c:v>
                </c:pt>
                <c:pt idx="187">
                  <c:v>198045600</c:v>
                </c:pt>
                <c:pt idx="188">
                  <c:v>212403600</c:v>
                </c:pt>
                <c:pt idx="189">
                  <c:v>187902400</c:v>
                </c:pt>
                <c:pt idx="190">
                  <c:v>165944800</c:v>
                </c:pt>
                <c:pt idx="191">
                  <c:v>210082000</c:v>
                </c:pt>
                <c:pt idx="192">
                  <c:v>165565200</c:v>
                </c:pt>
                <c:pt idx="193">
                  <c:v>119561600</c:v>
                </c:pt>
                <c:pt idx="194">
                  <c:v>105633600</c:v>
                </c:pt>
                <c:pt idx="195">
                  <c:v>145538000</c:v>
                </c:pt>
                <c:pt idx="196">
                  <c:v>126907200</c:v>
                </c:pt>
                <c:pt idx="197">
                  <c:v>338054800</c:v>
                </c:pt>
                <c:pt idx="198">
                  <c:v>345937600</c:v>
                </c:pt>
                <c:pt idx="199">
                  <c:v>211495600</c:v>
                </c:pt>
                <c:pt idx="200">
                  <c:v>163022400</c:v>
                </c:pt>
                <c:pt idx="201">
                  <c:v>155552400</c:v>
                </c:pt>
                <c:pt idx="202">
                  <c:v>187630000</c:v>
                </c:pt>
                <c:pt idx="203">
                  <c:v>225702700</c:v>
                </c:pt>
                <c:pt idx="204">
                  <c:v>152470100</c:v>
                </c:pt>
                <c:pt idx="205">
                  <c:v>200119000</c:v>
                </c:pt>
                <c:pt idx="206">
                  <c:v>257599600</c:v>
                </c:pt>
                <c:pt idx="207">
                  <c:v>332607200</c:v>
                </c:pt>
                <c:pt idx="208">
                  <c:v>231366600</c:v>
                </c:pt>
                <c:pt idx="209">
                  <c:v>176940500</c:v>
                </c:pt>
                <c:pt idx="210">
                  <c:v>182274400</c:v>
                </c:pt>
                <c:pt idx="211">
                  <c:v>180860300</c:v>
                </c:pt>
                <c:pt idx="212">
                  <c:v>140150100</c:v>
                </c:pt>
                <c:pt idx="213">
                  <c:v>184642000</c:v>
                </c:pt>
                <c:pt idx="214">
                  <c:v>154679000</c:v>
                </c:pt>
                <c:pt idx="215">
                  <c:v>178011000</c:v>
                </c:pt>
                <c:pt idx="216">
                  <c:v>287104900</c:v>
                </c:pt>
                <c:pt idx="217">
                  <c:v>195713800</c:v>
                </c:pt>
                <c:pt idx="218">
                  <c:v>183055400</c:v>
                </c:pt>
                <c:pt idx="219">
                  <c:v>150718700</c:v>
                </c:pt>
                <c:pt idx="220">
                  <c:v>167743300</c:v>
                </c:pt>
                <c:pt idx="221">
                  <c:v>149981400</c:v>
                </c:pt>
                <c:pt idx="222">
                  <c:v>137672400</c:v>
                </c:pt>
                <c:pt idx="223">
                  <c:v>99382200</c:v>
                </c:pt>
                <c:pt idx="224">
                  <c:v>142675200</c:v>
                </c:pt>
                <c:pt idx="225">
                  <c:v>116120400</c:v>
                </c:pt>
                <c:pt idx="226">
                  <c:v>144712000</c:v>
                </c:pt>
                <c:pt idx="227">
                  <c:v>106243800</c:v>
                </c:pt>
                <c:pt idx="228">
                  <c:v>161498200</c:v>
                </c:pt>
                <c:pt idx="229">
                  <c:v>96849000</c:v>
                </c:pt>
                <c:pt idx="230">
                  <c:v>83477200</c:v>
                </c:pt>
                <c:pt idx="231">
                  <c:v>100506900</c:v>
                </c:pt>
                <c:pt idx="232">
                  <c:v>240226800</c:v>
                </c:pt>
                <c:pt idx="233">
                  <c:v>262330500</c:v>
                </c:pt>
                <c:pt idx="234">
                  <c:v>151062300</c:v>
                </c:pt>
                <c:pt idx="235">
                  <c:v>112559200</c:v>
                </c:pt>
                <c:pt idx="236">
                  <c:v>115393800</c:v>
                </c:pt>
                <c:pt idx="237">
                  <c:v>120639300</c:v>
                </c:pt>
                <c:pt idx="238">
                  <c:v>124423700</c:v>
                </c:pt>
                <c:pt idx="239">
                  <c:v>89946000</c:v>
                </c:pt>
                <c:pt idx="240">
                  <c:v>101988000</c:v>
                </c:pt>
                <c:pt idx="241">
                  <c:v>82572600</c:v>
                </c:pt>
                <c:pt idx="242">
                  <c:v>111850700</c:v>
                </c:pt>
                <c:pt idx="243">
                  <c:v>92276800</c:v>
                </c:pt>
                <c:pt idx="244">
                  <c:v>143937800</c:v>
                </c:pt>
                <c:pt idx="245">
                  <c:v>146129200</c:v>
                </c:pt>
                <c:pt idx="246">
                  <c:v>190272600</c:v>
                </c:pt>
                <c:pt idx="247">
                  <c:v>122866900</c:v>
                </c:pt>
                <c:pt idx="248">
                  <c:v>107624400</c:v>
                </c:pt>
                <c:pt idx="249">
                  <c:v>138235500</c:v>
                </c:pt>
                <c:pt idx="250">
                  <c:v>126387100</c:v>
                </c:pt>
                <c:pt idx="251">
                  <c:v>114283600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0-F44A-B78F-CE392D8A6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904592"/>
        <c:axId val="780893776"/>
      </c:lineChart>
      <c:catAx>
        <c:axId val="7809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93776"/>
        <c:crosses val="autoZero"/>
        <c:auto val="1"/>
        <c:lblAlgn val="ctr"/>
        <c:lblOffset val="100"/>
        <c:noMultiLvlLbl val="0"/>
      </c:catAx>
      <c:valAx>
        <c:axId val="7808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0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Honeywell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'6050_Module3Project_Data'!$B$1</c:f>
              <c:strCache>
                <c:ptCount val="1"/>
                <c:pt idx="0">
                  <c:v>Period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'6050_Module3Project_Data'!$B$2:$B$258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4-E94E-80B5-8DBF686C70AC}"/>
            </c:ext>
          </c:extLst>
        </c:ser>
        <c:ser>
          <c:idx val="1"/>
          <c:order val="1"/>
          <c:tx>
            <c:strRef>
              <c:f>'6050_Module3Project_Data'!$F$1</c:f>
              <c:strCache>
                <c:ptCount val="1"/>
                <c:pt idx="0">
                  <c:v>HON (Honeywell Inc)  Volume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7"/>
            <c:dispRSqr val="1"/>
            <c:dispEq val="0"/>
            <c:trendlineLbl>
              <c:layout>
                <c:manualLayout>
                  <c:x val="-1.8072895142631818E-2"/>
                  <c:y val="-0.6154415274883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'6050_Module3Project_Data'!$F$2:$F$258</c:f>
              <c:numCache>
                <c:formatCode>General</c:formatCode>
                <c:ptCount val="257"/>
                <c:pt idx="0">
                  <c:v>1636800</c:v>
                </c:pt>
                <c:pt idx="1">
                  <c:v>1594600</c:v>
                </c:pt>
                <c:pt idx="2">
                  <c:v>1816900</c:v>
                </c:pt>
                <c:pt idx="3">
                  <c:v>1855200</c:v>
                </c:pt>
                <c:pt idx="4">
                  <c:v>2208300</c:v>
                </c:pt>
                <c:pt idx="5">
                  <c:v>3242700</c:v>
                </c:pt>
                <c:pt idx="6">
                  <c:v>2405800</c:v>
                </c:pt>
                <c:pt idx="7">
                  <c:v>2673200</c:v>
                </c:pt>
                <c:pt idx="8">
                  <c:v>4190700</c:v>
                </c:pt>
                <c:pt idx="9">
                  <c:v>3135100</c:v>
                </c:pt>
                <c:pt idx="10">
                  <c:v>1852200</c:v>
                </c:pt>
                <c:pt idx="11">
                  <c:v>2657500</c:v>
                </c:pt>
                <c:pt idx="12">
                  <c:v>4578900</c:v>
                </c:pt>
                <c:pt idx="13">
                  <c:v>1044800</c:v>
                </c:pt>
                <c:pt idx="14">
                  <c:v>1633100</c:v>
                </c:pt>
                <c:pt idx="15">
                  <c:v>3053500</c:v>
                </c:pt>
                <c:pt idx="16">
                  <c:v>3775500</c:v>
                </c:pt>
                <c:pt idx="17">
                  <c:v>2933400</c:v>
                </c:pt>
                <c:pt idx="18">
                  <c:v>2342100</c:v>
                </c:pt>
                <c:pt idx="19">
                  <c:v>2118000</c:v>
                </c:pt>
                <c:pt idx="20">
                  <c:v>1556500</c:v>
                </c:pt>
                <c:pt idx="21">
                  <c:v>2027800</c:v>
                </c:pt>
                <c:pt idx="22">
                  <c:v>2174100</c:v>
                </c:pt>
                <c:pt idx="23">
                  <c:v>2277600</c:v>
                </c:pt>
                <c:pt idx="24">
                  <c:v>2050200</c:v>
                </c:pt>
                <c:pt idx="25">
                  <c:v>3207600</c:v>
                </c:pt>
                <c:pt idx="26">
                  <c:v>3039800</c:v>
                </c:pt>
                <c:pt idx="27">
                  <c:v>3614700</c:v>
                </c:pt>
                <c:pt idx="28">
                  <c:v>2680600</c:v>
                </c:pt>
                <c:pt idx="29">
                  <c:v>4351900</c:v>
                </c:pt>
                <c:pt idx="30">
                  <c:v>2577700</c:v>
                </c:pt>
                <c:pt idx="31">
                  <c:v>625500</c:v>
                </c:pt>
                <c:pt idx="32">
                  <c:v>1269700</c:v>
                </c:pt>
                <c:pt idx="33">
                  <c:v>1303900</c:v>
                </c:pt>
                <c:pt idx="34">
                  <c:v>1670100</c:v>
                </c:pt>
                <c:pt idx="35">
                  <c:v>1728900</c:v>
                </c:pt>
                <c:pt idx="36">
                  <c:v>2857400</c:v>
                </c:pt>
                <c:pt idx="37">
                  <c:v>2805200</c:v>
                </c:pt>
                <c:pt idx="38">
                  <c:v>3277900</c:v>
                </c:pt>
                <c:pt idx="39">
                  <c:v>3002800</c:v>
                </c:pt>
                <c:pt idx="40">
                  <c:v>2545500</c:v>
                </c:pt>
                <c:pt idx="41">
                  <c:v>1789500</c:v>
                </c:pt>
                <c:pt idx="42">
                  <c:v>1671700</c:v>
                </c:pt>
                <c:pt idx="43">
                  <c:v>2261900</c:v>
                </c:pt>
                <c:pt idx="44">
                  <c:v>2191200</c:v>
                </c:pt>
                <c:pt idx="45">
                  <c:v>2600800</c:v>
                </c:pt>
                <c:pt idx="46">
                  <c:v>2215400</c:v>
                </c:pt>
                <c:pt idx="47">
                  <c:v>2608000</c:v>
                </c:pt>
                <c:pt idx="48">
                  <c:v>2188600</c:v>
                </c:pt>
                <c:pt idx="49">
                  <c:v>1881700</c:v>
                </c:pt>
                <c:pt idx="50">
                  <c:v>2434000</c:v>
                </c:pt>
                <c:pt idx="51">
                  <c:v>2737000</c:v>
                </c:pt>
                <c:pt idx="52">
                  <c:v>2491500</c:v>
                </c:pt>
                <c:pt idx="53">
                  <c:v>2178400</c:v>
                </c:pt>
                <c:pt idx="54">
                  <c:v>2199000</c:v>
                </c:pt>
                <c:pt idx="55">
                  <c:v>3076100</c:v>
                </c:pt>
                <c:pt idx="56">
                  <c:v>5500000</c:v>
                </c:pt>
                <c:pt idx="57">
                  <c:v>3542700</c:v>
                </c:pt>
                <c:pt idx="58">
                  <c:v>2992500</c:v>
                </c:pt>
                <c:pt idx="59">
                  <c:v>2818100</c:v>
                </c:pt>
                <c:pt idx="60">
                  <c:v>2427500</c:v>
                </c:pt>
                <c:pt idx="61">
                  <c:v>3254500</c:v>
                </c:pt>
                <c:pt idx="62">
                  <c:v>2399700</c:v>
                </c:pt>
                <c:pt idx="63">
                  <c:v>2948500</c:v>
                </c:pt>
                <c:pt idx="64">
                  <c:v>2950800</c:v>
                </c:pt>
                <c:pt idx="65">
                  <c:v>1985700</c:v>
                </c:pt>
                <c:pt idx="66">
                  <c:v>2489000</c:v>
                </c:pt>
                <c:pt idx="67">
                  <c:v>1818600</c:v>
                </c:pt>
                <c:pt idx="68">
                  <c:v>2464500</c:v>
                </c:pt>
                <c:pt idx="69">
                  <c:v>2336800</c:v>
                </c:pt>
                <c:pt idx="70">
                  <c:v>1940400</c:v>
                </c:pt>
                <c:pt idx="71">
                  <c:v>3204300</c:v>
                </c:pt>
                <c:pt idx="72">
                  <c:v>4092200</c:v>
                </c:pt>
                <c:pt idx="73">
                  <c:v>3411700</c:v>
                </c:pt>
                <c:pt idx="74">
                  <c:v>3951300</c:v>
                </c:pt>
                <c:pt idx="75">
                  <c:v>9558100</c:v>
                </c:pt>
                <c:pt idx="76">
                  <c:v>6744900</c:v>
                </c:pt>
                <c:pt idx="77">
                  <c:v>6108500</c:v>
                </c:pt>
                <c:pt idx="78">
                  <c:v>4532500</c:v>
                </c:pt>
                <c:pt idx="79">
                  <c:v>5394700</c:v>
                </c:pt>
                <c:pt idx="80">
                  <c:v>5021600</c:v>
                </c:pt>
                <c:pt idx="81">
                  <c:v>5849000</c:v>
                </c:pt>
                <c:pt idx="82">
                  <c:v>5477600</c:v>
                </c:pt>
                <c:pt idx="83">
                  <c:v>4826900</c:v>
                </c:pt>
                <c:pt idx="84">
                  <c:v>7170500</c:v>
                </c:pt>
                <c:pt idx="85">
                  <c:v>6324800</c:v>
                </c:pt>
                <c:pt idx="86">
                  <c:v>5891000</c:v>
                </c:pt>
                <c:pt idx="87">
                  <c:v>8524800</c:v>
                </c:pt>
                <c:pt idx="88">
                  <c:v>7633900</c:v>
                </c:pt>
                <c:pt idx="89">
                  <c:v>6814100</c:v>
                </c:pt>
                <c:pt idx="90">
                  <c:v>6801200</c:v>
                </c:pt>
                <c:pt idx="91">
                  <c:v>8200400</c:v>
                </c:pt>
                <c:pt idx="92">
                  <c:v>5799100</c:v>
                </c:pt>
                <c:pt idx="93">
                  <c:v>7159100</c:v>
                </c:pt>
                <c:pt idx="94">
                  <c:v>5594400</c:v>
                </c:pt>
                <c:pt idx="95">
                  <c:v>3924900</c:v>
                </c:pt>
                <c:pt idx="96">
                  <c:v>5035700</c:v>
                </c:pt>
                <c:pt idx="97">
                  <c:v>5296000</c:v>
                </c:pt>
                <c:pt idx="98">
                  <c:v>4246100</c:v>
                </c:pt>
                <c:pt idx="99">
                  <c:v>3504200</c:v>
                </c:pt>
                <c:pt idx="100">
                  <c:v>4031500</c:v>
                </c:pt>
                <c:pt idx="101">
                  <c:v>4874300</c:v>
                </c:pt>
                <c:pt idx="102">
                  <c:v>4051700</c:v>
                </c:pt>
                <c:pt idx="103">
                  <c:v>3890600</c:v>
                </c:pt>
                <c:pt idx="104">
                  <c:v>4365000</c:v>
                </c:pt>
                <c:pt idx="105">
                  <c:v>3016300</c:v>
                </c:pt>
                <c:pt idx="106">
                  <c:v>3486600</c:v>
                </c:pt>
                <c:pt idx="107">
                  <c:v>3252800</c:v>
                </c:pt>
                <c:pt idx="108">
                  <c:v>4016700</c:v>
                </c:pt>
                <c:pt idx="109">
                  <c:v>4750700</c:v>
                </c:pt>
                <c:pt idx="110">
                  <c:v>2529000</c:v>
                </c:pt>
                <c:pt idx="111">
                  <c:v>2418100</c:v>
                </c:pt>
                <c:pt idx="112">
                  <c:v>2629700</c:v>
                </c:pt>
                <c:pt idx="113">
                  <c:v>2786400</c:v>
                </c:pt>
                <c:pt idx="114">
                  <c:v>2837900</c:v>
                </c:pt>
                <c:pt idx="115">
                  <c:v>3137700</c:v>
                </c:pt>
                <c:pt idx="116">
                  <c:v>3377900</c:v>
                </c:pt>
                <c:pt idx="117">
                  <c:v>2651200</c:v>
                </c:pt>
                <c:pt idx="118">
                  <c:v>4492600</c:v>
                </c:pt>
                <c:pt idx="119">
                  <c:v>3681100</c:v>
                </c:pt>
                <c:pt idx="120">
                  <c:v>4123000</c:v>
                </c:pt>
                <c:pt idx="121">
                  <c:v>3122300</c:v>
                </c:pt>
                <c:pt idx="122">
                  <c:v>2349500</c:v>
                </c:pt>
                <c:pt idx="123">
                  <c:v>3096500</c:v>
                </c:pt>
                <c:pt idx="124">
                  <c:v>2740400</c:v>
                </c:pt>
                <c:pt idx="125">
                  <c:v>2356400</c:v>
                </c:pt>
                <c:pt idx="126">
                  <c:v>4870400</c:v>
                </c:pt>
                <c:pt idx="127">
                  <c:v>5786200</c:v>
                </c:pt>
                <c:pt idx="128">
                  <c:v>5226200</c:v>
                </c:pt>
                <c:pt idx="129">
                  <c:v>4660300</c:v>
                </c:pt>
                <c:pt idx="130">
                  <c:v>6405800</c:v>
                </c:pt>
                <c:pt idx="131">
                  <c:v>4427800</c:v>
                </c:pt>
                <c:pt idx="132">
                  <c:v>2949700</c:v>
                </c:pt>
                <c:pt idx="133">
                  <c:v>2374300</c:v>
                </c:pt>
                <c:pt idx="134">
                  <c:v>2958000</c:v>
                </c:pt>
                <c:pt idx="135">
                  <c:v>4370200</c:v>
                </c:pt>
                <c:pt idx="136">
                  <c:v>4291700</c:v>
                </c:pt>
                <c:pt idx="137">
                  <c:v>3481800</c:v>
                </c:pt>
                <c:pt idx="138">
                  <c:v>4135500</c:v>
                </c:pt>
                <c:pt idx="139">
                  <c:v>2071100</c:v>
                </c:pt>
                <c:pt idx="140">
                  <c:v>3625800</c:v>
                </c:pt>
                <c:pt idx="141">
                  <c:v>2992700</c:v>
                </c:pt>
                <c:pt idx="142">
                  <c:v>3768200</c:v>
                </c:pt>
                <c:pt idx="143">
                  <c:v>4524900</c:v>
                </c:pt>
                <c:pt idx="144">
                  <c:v>3573400</c:v>
                </c:pt>
                <c:pt idx="145">
                  <c:v>3679100</c:v>
                </c:pt>
                <c:pt idx="146">
                  <c:v>3309800</c:v>
                </c:pt>
                <c:pt idx="147">
                  <c:v>4184900</c:v>
                </c:pt>
                <c:pt idx="148">
                  <c:v>3612400</c:v>
                </c:pt>
                <c:pt idx="149">
                  <c:v>3314000</c:v>
                </c:pt>
                <c:pt idx="150">
                  <c:v>3804500</c:v>
                </c:pt>
                <c:pt idx="151">
                  <c:v>3507600</c:v>
                </c:pt>
                <c:pt idx="152">
                  <c:v>2581600</c:v>
                </c:pt>
                <c:pt idx="153">
                  <c:v>5265900</c:v>
                </c:pt>
                <c:pt idx="154">
                  <c:v>2529900</c:v>
                </c:pt>
                <c:pt idx="155">
                  <c:v>2309800</c:v>
                </c:pt>
                <c:pt idx="156">
                  <c:v>3371200</c:v>
                </c:pt>
                <c:pt idx="157">
                  <c:v>4019000</c:v>
                </c:pt>
                <c:pt idx="158">
                  <c:v>10255300</c:v>
                </c:pt>
                <c:pt idx="159">
                  <c:v>2971200</c:v>
                </c:pt>
                <c:pt idx="160">
                  <c:v>3688000</c:v>
                </c:pt>
                <c:pt idx="161">
                  <c:v>2609500</c:v>
                </c:pt>
                <c:pt idx="162">
                  <c:v>2758500</c:v>
                </c:pt>
                <c:pt idx="163">
                  <c:v>2336700</c:v>
                </c:pt>
                <c:pt idx="164">
                  <c:v>2622000</c:v>
                </c:pt>
                <c:pt idx="165">
                  <c:v>3587800</c:v>
                </c:pt>
                <c:pt idx="166">
                  <c:v>3167200</c:v>
                </c:pt>
                <c:pt idx="167">
                  <c:v>2325000</c:v>
                </c:pt>
                <c:pt idx="168">
                  <c:v>2585700</c:v>
                </c:pt>
                <c:pt idx="169">
                  <c:v>2649800</c:v>
                </c:pt>
                <c:pt idx="170">
                  <c:v>2984600</c:v>
                </c:pt>
                <c:pt idx="171">
                  <c:v>3697600</c:v>
                </c:pt>
                <c:pt idx="172">
                  <c:v>4886500</c:v>
                </c:pt>
                <c:pt idx="173">
                  <c:v>4876200</c:v>
                </c:pt>
                <c:pt idx="174">
                  <c:v>2394000</c:v>
                </c:pt>
                <c:pt idx="175">
                  <c:v>1798600</c:v>
                </c:pt>
                <c:pt idx="176">
                  <c:v>2625600</c:v>
                </c:pt>
                <c:pt idx="177">
                  <c:v>4368300</c:v>
                </c:pt>
                <c:pt idx="178">
                  <c:v>3378300</c:v>
                </c:pt>
                <c:pt idx="179">
                  <c:v>3904200</c:v>
                </c:pt>
                <c:pt idx="180">
                  <c:v>3311500</c:v>
                </c:pt>
                <c:pt idx="181">
                  <c:v>2749100</c:v>
                </c:pt>
                <c:pt idx="182">
                  <c:v>4061200</c:v>
                </c:pt>
                <c:pt idx="183">
                  <c:v>2105400</c:v>
                </c:pt>
                <c:pt idx="184">
                  <c:v>3078300</c:v>
                </c:pt>
                <c:pt idx="185">
                  <c:v>4181000</c:v>
                </c:pt>
                <c:pt idx="186">
                  <c:v>2502700</c:v>
                </c:pt>
                <c:pt idx="187">
                  <c:v>2519500</c:v>
                </c:pt>
                <c:pt idx="188">
                  <c:v>2858800</c:v>
                </c:pt>
                <c:pt idx="189">
                  <c:v>3773700</c:v>
                </c:pt>
                <c:pt idx="190">
                  <c:v>2670100</c:v>
                </c:pt>
                <c:pt idx="191">
                  <c:v>2574900</c:v>
                </c:pt>
                <c:pt idx="192">
                  <c:v>2844700</c:v>
                </c:pt>
                <c:pt idx="193">
                  <c:v>2817200</c:v>
                </c:pt>
                <c:pt idx="194">
                  <c:v>1869300</c:v>
                </c:pt>
                <c:pt idx="195">
                  <c:v>2098100</c:v>
                </c:pt>
                <c:pt idx="196">
                  <c:v>1600300</c:v>
                </c:pt>
                <c:pt idx="197">
                  <c:v>2507800</c:v>
                </c:pt>
                <c:pt idx="198">
                  <c:v>2087000</c:v>
                </c:pt>
                <c:pt idx="199">
                  <c:v>7400500</c:v>
                </c:pt>
                <c:pt idx="200">
                  <c:v>3466600</c:v>
                </c:pt>
                <c:pt idx="201">
                  <c:v>4281100</c:v>
                </c:pt>
                <c:pt idx="202">
                  <c:v>13011800</c:v>
                </c:pt>
                <c:pt idx="203">
                  <c:v>4561900</c:v>
                </c:pt>
                <c:pt idx="204">
                  <c:v>3975100</c:v>
                </c:pt>
                <c:pt idx="205">
                  <c:v>4111900</c:v>
                </c:pt>
                <c:pt idx="206">
                  <c:v>3527700</c:v>
                </c:pt>
                <c:pt idx="207">
                  <c:v>3326500</c:v>
                </c:pt>
                <c:pt idx="208">
                  <c:v>2796800</c:v>
                </c:pt>
                <c:pt idx="209">
                  <c:v>2807500</c:v>
                </c:pt>
                <c:pt idx="210">
                  <c:v>2814900</c:v>
                </c:pt>
                <c:pt idx="211">
                  <c:v>2116700</c:v>
                </c:pt>
                <c:pt idx="212">
                  <c:v>2134000</c:v>
                </c:pt>
                <c:pt idx="213">
                  <c:v>1851200</c:v>
                </c:pt>
                <c:pt idx="214">
                  <c:v>3152000</c:v>
                </c:pt>
                <c:pt idx="215">
                  <c:v>2661400</c:v>
                </c:pt>
                <c:pt idx="216">
                  <c:v>4908000</c:v>
                </c:pt>
                <c:pt idx="217">
                  <c:v>4459600</c:v>
                </c:pt>
                <c:pt idx="218">
                  <c:v>2501000</c:v>
                </c:pt>
                <c:pt idx="219">
                  <c:v>2507600</c:v>
                </c:pt>
                <c:pt idx="220">
                  <c:v>2238300</c:v>
                </c:pt>
                <c:pt idx="221">
                  <c:v>2593900</c:v>
                </c:pt>
                <c:pt idx="222">
                  <c:v>2512600</c:v>
                </c:pt>
                <c:pt idx="223">
                  <c:v>2169300</c:v>
                </c:pt>
                <c:pt idx="224">
                  <c:v>2883400</c:v>
                </c:pt>
                <c:pt idx="225">
                  <c:v>2409300</c:v>
                </c:pt>
                <c:pt idx="226">
                  <c:v>2339900</c:v>
                </c:pt>
                <c:pt idx="227">
                  <c:v>1750000</c:v>
                </c:pt>
                <c:pt idx="228">
                  <c:v>2345800</c:v>
                </c:pt>
                <c:pt idx="229">
                  <c:v>2030200</c:v>
                </c:pt>
                <c:pt idx="230">
                  <c:v>1977900</c:v>
                </c:pt>
                <c:pt idx="231">
                  <c:v>2636900</c:v>
                </c:pt>
                <c:pt idx="232">
                  <c:v>3396300</c:v>
                </c:pt>
                <c:pt idx="233">
                  <c:v>2315300</c:v>
                </c:pt>
                <c:pt idx="234">
                  <c:v>2386400</c:v>
                </c:pt>
                <c:pt idx="235">
                  <c:v>2436600</c:v>
                </c:pt>
                <c:pt idx="236">
                  <c:v>3628800</c:v>
                </c:pt>
                <c:pt idx="237">
                  <c:v>2103500</c:v>
                </c:pt>
                <c:pt idx="238">
                  <c:v>1580300</c:v>
                </c:pt>
                <c:pt idx="239">
                  <c:v>1827000</c:v>
                </c:pt>
                <c:pt idx="240">
                  <c:v>1882100</c:v>
                </c:pt>
                <c:pt idx="241">
                  <c:v>1987900</c:v>
                </c:pt>
                <c:pt idx="242">
                  <c:v>2323700</c:v>
                </c:pt>
                <c:pt idx="243">
                  <c:v>2009300</c:v>
                </c:pt>
                <c:pt idx="244">
                  <c:v>3233500</c:v>
                </c:pt>
                <c:pt idx="245">
                  <c:v>3113600</c:v>
                </c:pt>
                <c:pt idx="246">
                  <c:v>4389500</c:v>
                </c:pt>
                <c:pt idx="247">
                  <c:v>4198300</c:v>
                </c:pt>
                <c:pt idx="248">
                  <c:v>3719800</c:v>
                </c:pt>
                <c:pt idx="249">
                  <c:v>4318600</c:v>
                </c:pt>
                <c:pt idx="250">
                  <c:v>4585100</c:v>
                </c:pt>
                <c:pt idx="251">
                  <c:v>3080300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4-E94E-80B5-8DBF686C7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551136"/>
        <c:axId val="1111564864"/>
      </c:lineChart>
      <c:catAx>
        <c:axId val="11115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64864"/>
        <c:crosses val="autoZero"/>
        <c:auto val="1"/>
        <c:lblAlgn val="ctr"/>
        <c:lblOffset val="100"/>
        <c:noMultiLvlLbl val="0"/>
      </c:catAx>
      <c:valAx>
        <c:axId val="11115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  <a:r>
              <a:rPr lang="en-US" baseline="0"/>
              <a:t> </a:t>
            </a:r>
            <a:r>
              <a:rPr lang="en-US"/>
              <a:t>Apple Inc closing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'6050_Module3Project_Data'!$B$1</c:f>
              <c:strCache>
                <c:ptCount val="1"/>
                <c:pt idx="0">
                  <c:v>Period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'6050_Module3Project_Data'!$B$2:$B$258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A4-0743-A94C-BA8738E72013}"/>
            </c:ext>
          </c:extLst>
        </c:ser>
        <c:ser>
          <c:idx val="3"/>
          <c:order val="1"/>
          <c:tx>
            <c:strRef>
              <c:f>'6050_Module3Project_Data'!$C$1</c:f>
              <c:strCache>
                <c:ptCount val="1"/>
                <c:pt idx="0">
                  <c:v>AAPL (Apple Inc) / $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'6050_Module3Project_Data'!$C$2:$C$258</c:f>
              <c:numCache>
                <c:formatCode>0.00</c:formatCode>
                <c:ptCount val="257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A4-0743-A94C-BA8738E72013}"/>
            </c:ext>
          </c:extLst>
        </c:ser>
        <c:ser>
          <c:idx val="0"/>
          <c:order val="2"/>
          <c:tx>
            <c:strRef>
              <c:f>'6050_Module3Project_Data'!$B$1</c:f>
              <c:strCache>
                <c:ptCount val="1"/>
                <c:pt idx="0">
                  <c:v>Period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'6050_Module3Project_Data'!$B$2:$B$258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A4-0743-A94C-BA8738E72013}"/>
            </c:ext>
          </c:extLst>
        </c:ser>
        <c:ser>
          <c:idx val="1"/>
          <c:order val="3"/>
          <c:tx>
            <c:strRef>
              <c:f>'6050_Module3Project_Data'!$C$1</c:f>
              <c:strCache>
                <c:ptCount val="1"/>
                <c:pt idx="0">
                  <c:v>AAPL (Apple Inc) / $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7"/>
            <c:dispRSqr val="1"/>
            <c:dispEq val="0"/>
            <c:trendlineLbl>
              <c:layout>
                <c:manualLayout>
                  <c:x val="-2.0718595938715268E-2"/>
                  <c:y val="-0.49383580249126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'6050_Module3Project_Data'!$C$2:$C$258</c:f>
              <c:numCache>
                <c:formatCode>0.00</c:formatCode>
                <c:ptCount val="257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A4-0743-A94C-BA8738E7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904592"/>
        <c:axId val="780893776"/>
      </c:lineChart>
      <c:catAx>
        <c:axId val="7809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93776"/>
        <c:crosses val="autoZero"/>
        <c:auto val="1"/>
        <c:lblAlgn val="ctr"/>
        <c:lblOffset val="100"/>
        <c:noMultiLvlLbl val="0"/>
      </c:catAx>
      <c:valAx>
        <c:axId val="7808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0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Honeywell closing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'6050_Module3Project_Data'!$B$1</c:f>
              <c:strCache>
                <c:ptCount val="1"/>
                <c:pt idx="0">
                  <c:v>Period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'6050_Module3Project_Data'!$B$2:$B$258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8A-294C-A026-8CCDD7478FD3}"/>
            </c:ext>
          </c:extLst>
        </c:ser>
        <c:ser>
          <c:idx val="3"/>
          <c:order val="1"/>
          <c:tx>
            <c:strRef>
              <c:f>'6050_Module3Project_Data'!$E$1</c:f>
              <c:strCache>
                <c:ptCount val="1"/>
                <c:pt idx="0">
                  <c:v>HON (Honeywell Inc)  /  $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'6050_Module3Project_Data'!$E$2:$E$258</c:f>
              <c:numCache>
                <c:formatCode>0.00</c:formatCode>
                <c:ptCount val="257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8A-294C-A026-8CCDD7478FD3}"/>
            </c:ext>
          </c:extLst>
        </c:ser>
        <c:ser>
          <c:idx val="0"/>
          <c:order val="2"/>
          <c:tx>
            <c:strRef>
              <c:f>'6050_Module3Project_Data'!$B$1</c:f>
              <c:strCache>
                <c:ptCount val="1"/>
                <c:pt idx="0">
                  <c:v>Period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'6050_Module3Project_Data'!$B$2:$B$258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A-294C-A026-8CCDD7478FD3}"/>
            </c:ext>
          </c:extLst>
        </c:ser>
        <c:ser>
          <c:idx val="1"/>
          <c:order val="3"/>
          <c:tx>
            <c:strRef>
              <c:f>'6050_Module3Project_Data'!$E$1</c:f>
              <c:strCache>
                <c:ptCount val="1"/>
                <c:pt idx="0">
                  <c:v>HON (Honeywell Inc)  /  $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7"/>
            <c:dispRSqr val="1"/>
            <c:dispEq val="0"/>
            <c:trendlineLbl>
              <c:layout>
                <c:manualLayout>
                  <c:x val="-9.6576461863456496E-3"/>
                  <c:y val="-0.41972107377963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'6050_Module3Project_Data'!$E$2:$E$258</c:f>
              <c:numCache>
                <c:formatCode>0.00</c:formatCode>
                <c:ptCount val="257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8A-294C-A026-8CCDD7478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551136"/>
        <c:axId val="1111564864"/>
      </c:lineChart>
      <c:catAx>
        <c:axId val="11115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64864"/>
        <c:crosses val="autoZero"/>
        <c:auto val="1"/>
        <c:lblAlgn val="ctr"/>
        <c:lblOffset val="100"/>
        <c:noMultiLvlLbl val="0"/>
      </c:catAx>
      <c:valAx>
        <c:axId val="11115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  <a:r>
              <a:rPr lang="en-US" baseline="0"/>
              <a:t> F</a:t>
            </a:r>
            <a:r>
              <a:rPr lang="en-US"/>
              <a:t>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88999522249554E-2"/>
          <c:y val="0.17231120293699767"/>
          <c:w val="0.90276223835937608"/>
          <c:h val="0.60112281045742066"/>
        </c:manualLayout>
      </c:layout>
      <c:lineChart>
        <c:grouping val="standard"/>
        <c:varyColors val="0"/>
        <c:ser>
          <c:idx val="0"/>
          <c:order val="0"/>
          <c:tx>
            <c:strRef>
              <c:f>'Part 2'!$C$1</c:f>
              <c:strCache>
                <c:ptCount val="1"/>
                <c:pt idx="0">
                  <c:v>AAPL (Apple Inc) /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2'!$B$2:$B$258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'Part 2'!$C$2:$C$258</c:f>
              <c:numCache>
                <c:formatCode>0.00</c:formatCode>
                <c:ptCount val="257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  <c:pt idx="252" formatCode="General">
                  <c:v>116.32</c:v>
                </c:pt>
                <c:pt idx="253" formatCode="General">
                  <c:v>115.97</c:v>
                </c:pt>
                <c:pt idx="254" formatCode="General">
                  <c:v>119.49</c:v>
                </c:pt>
                <c:pt idx="255" formatCode="General">
                  <c:v>119.21</c:v>
                </c:pt>
                <c:pt idx="256" formatCode="General">
                  <c:v>119.26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5-F646-8F75-2DF0CBC7AFA4}"/>
            </c:ext>
          </c:extLst>
        </c:ser>
        <c:ser>
          <c:idx val="1"/>
          <c:order val="1"/>
          <c:tx>
            <c:strRef>
              <c:f>'Part 2'!$J$1</c:f>
              <c:strCache>
                <c:ptCount val="1"/>
                <c:pt idx="0">
                  <c:v>Forecast 5 period weigted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2'!$B$2:$B$258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'Part 2'!$J$2:$J$258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64.615130600000015</c:v>
                </c:pt>
                <c:pt idx="6">
                  <c:v>64.893434800000009</c:v>
                </c:pt>
                <c:pt idx="7">
                  <c:v>65.266136099999997</c:v>
                </c:pt>
                <c:pt idx="8">
                  <c:v>65.378735300000002</c:v>
                </c:pt>
                <c:pt idx="9">
                  <c:v>65.078803100000002</c:v>
                </c:pt>
                <c:pt idx="10">
                  <c:v>64.823855300000005</c:v>
                </c:pt>
                <c:pt idx="11">
                  <c:v>64.651022900000015</c:v>
                </c:pt>
                <c:pt idx="12">
                  <c:v>64.960300400000008</c:v>
                </c:pt>
                <c:pt idx="13">
                  <c:v>64.983413500000012</c:v>
                </c:pt>
                <c:pt idx="14">
                  <c:v>65.257286800000017</c:v>
                </c:pt>
                <c:pt idx="15">
                  <c:v>65.51714650000001</c:v>
                </c:pt>
                <c:pt idx="16">
                  <c:v>65.318745699999994</c:v>
                </c:pt>
                <c:pt idx="17">
                  <c:v>64.649308200000007</c:v>
                </c:pt>
                <c:pt idx="18">
                  <c:v>64.523924100000002</c:v>
                </c:pt>
                <c:pt idx="19">
                  <c:v>64.864173500000007</c:v>
                </c:pt>
                <c:pt idx="20">
                  <c:v>65.51640119999999</c:v>
                </c:pt>
                <c:pt idx="21">
                  <c:v>65.556968400000002</c:v>
                </c:pt>
                <c:pt idx="22">
                  <c:v>65.707671400000009</c:v>
                </c:pt>
                <c:pt idx="23">
                  <c:v>66.175269900000004</c:v>
                </c:pt>
                <c:pt idx="24">
                  <c:v>66.483314300000004</c:v>
                </c:pt>
                <c:pt idx="25">
                  <c:v>66.898555000000002</c:v>
                </c:pt>
                <c:pt idx="26">
                  <c:v>67.745496299999999</c:v>
                </c:pt>
                <c:pt idx="27">
                  <c:v>68.310941999999997</c:v>
                </c:pt>
                <c:pt idx="28">
                  <c:v>68.509094099999999</c:v>
                </c:pt>
                <c:pt idx="29">
                  <c:v>68.707244900000006</c:v>
                </c:pt>
                <c:pt idx="30">
                  <c:v>68.783706100000003</c:v>
                </c:pt>
                <c:pt idx="31">
                  <c:v>69.193287700000013</c:v>
                </c:pt>
                <c:pt idx="32">
                  <c:v>69.532308200000003</c:v>
                </c:pt>
                <c:pt idx="33">
                  <c:v>70.211581600000002</c:v>
                </c:pt>
                <c:pt idx="34">
                  <c:v>70.721223500000008</c:v>
                </c:pt>
                <c:pt idx="35">
                  <c:v>71.139655900000008</c:v>
                </c:pt>
                <c:pt idx="36">
                  <c:v>71.618565099999998</c:v>
                </c:pt>
                <c:pt idx="37">
                  <c:v>72.612771399999986</c:v>
                </c:pt>
                <c:pt idx="38">
                  <c:v>72.911716999999996</c:v>
                </c:pt>
                <c:pt idx="39">
                  <c:v>73.188785500000009</c:v>
                </c:pt>
                <c:pt idx="40">
                  <c:v>73.370225599999998</c:v>
                </c:pt>
                <c:pt idx="41">
                  <c:v>73.889452599999998</c:v>
                </c:pt>
                <c:pt idx="42">
                  <c:v>74.828586700000002</c:v>
                </c:pt>
                <c:pt idx="43">
                  <c:v>75.514005300000008</c:v>
                </c:pt>
                <c:pt idx="44">
                  <c:v>76.459281099999998</c:v>
                </c:pt>
                <c:pt idx="45">
                  <c:v>76.820922200000012</c:v>
                </c:pt>
                <c:pt idx="46">
                  <c:v>76.712012400000006</c:v>
                </c:pt>
                <c:pt idx="47">
                  <c:v>77.071687100000005</c:v>
                </c:pt>
                <c:pt idx="48">
                  <c:v>77.727361200000004</c:v>
                </c:pt>
                <c:pt idx="49">
                  <c:v>77.730065800000006</c:v>
                </c:pt>
                <c:pt idx="50">
                  <c:v>77.830618000000001</c:v>
                </c:pt>
                <c:pt idx="51">
                  <c:v>78.192996900000011</c:v>
                </c:pt>
                <c:pt idx="52">
                  <c:v>78.275846199999989</c:v>
                </c:pt>
                <c:pt idx="53">
                  <c:v>77.299834399999995</c:v>
                </c:pt>
                <c:pt idx="54">
                  <c:v>77.511752999999999</c:v>
                </c:pt>
                <c:pt idx="55">
                  <c:v>78.595201199999991</c:v>
                </c:pt>
                <c:pt idx="56">
                  <c:v>79.0015815</c:v>
                </c:pt>
                <c:pt idx="57">
                  <c:v>77.703021800000002</c:v>
                </c:pt>
                <c:pt idx="58">
                  <c:v>76.927130599999998</c:v>
                </c:pt>
                <c:pt idx="59">
                  <c:v>77.665408200000002</c:v>
                </c:pt>
                <c:pt idx="60">
                  <c:v>78.287156699999997</c:v>
                </c:pt>
                <c:pt idx="61">
                  <c:v>78.725252699999999</c:v>
                </c:pt>
                <c:pt idx="62">
                  <c:v>78.86140309999999</c:v>
                </c:pt>
                <c:pt idx="63">
                  <c:v>79.092081800000017</c:v>
                </c:pt>
                <c:pt idx="64">
                  <c:v>79.060906299999999</c:v>
                </c:pt>
                <c:pt idx="65">
                  <c:v>79.686865799999993</c:v>
                </c:pt>
                <c:pt idx="66">
                  <c:v>79.899287200000003</c:v>
                </c:pt>
                <c:pt idx="67">
                  <c:v>79.911610200000013</c:v>
                </c:pt>
                <c:pt idx="68">
                  <c:v>79.412836100000007</c:v>
                </c:pt>
                <c:pt idx="69">
                  <c:v>79.559952899999999</c:v>
                </c:pt>
                <c:pt idx="70">
                  <c:v>79.372175999999996</c:v>
                </c:pt>
                <c:pt idx="71">
                  <c:v>78.381282499999998</c:v>
                </c:pt>
                <c:pt idx="72">
                  <c:v>76.264938099999995</c:v>
                </c:pt>
                <c:pt idx="73">
                  <c:v>74.0234083</c:v>
                </c:pt>
                <c:pt idx="74">
                  <c:v>73.100282800000002</c:v>
                </c:pt>
                <c:pt idx="75">
                  <c:v>70.758457100000001</c:v>
                </c:pt>
                <c:pt idx="76">
                  <c:v>68.825704900000005</c:v>
                </c:pt>
                <c:pt idx="77">
                  <c:v>70.714837700000004</c:v>
                </c:pt>
                <c:pt idx="78">
                  <c:v>71.298139899999995</c:v>
                </c:pt>
                <c:pt idx="79">
                  <c:v>72.071188899999996</c:v>
                </c:pt>
                <c:pt idx="80">
                  <c:v>72.484698999999992</c:v>
                </c:pt>
                <c:pt idx="81">
                  <c:v>72.099281900000008</c:v>
                </c:pt>
                <c:pt idx="82">
                  <c:v>69.413198700000009</c:v>
                </c:pt>
                <c:pt idx="83">
                  <c:v>69.6056624</c:v>
                </c:pt>
                <c:pt idx="84">
                  <c:v>69.144838000000007</c:v>
                </c:pt>
                <c:pt idx="85">
                  <c:v>65.544246000000015</c:v>
                </c:pt>
                <c:pt idx="86">
                  <c:v>66.129764399999999</c:v>
                </c:pt>
                <c:pt idx="87">
                  <c:v>64.361380699999998</c:v>
                </c:pt>
                <c:pt idx="88">
                  <c:v>62.5858493</c:v>
                </c:pt>
                <c:pt idx="89">
                  <c:v>61.944391900000007</c:v>
                </c:pt>
                <c:pt idx="90">
                  <c:v>61.414567300000009</c:v>
                </c:pt>
                <c:pt idx="91">
                  <c:v>58.971705600000007</c:v>
                </c:pt>
                <c:pt idx="92">
                  <c:v>57.406135399999997</c:v>
                </c:pt>
                <c:pt idx="93">
                  <c:v>58.682890200000003</c:v>
                </c:pt>
                <c:pt idx="94">
                  <c:v>59.663436000000004</c:v>
                </c:pt>
                <c:pt idx="95">
                  <c:v>60.888193700000002</c:v>
                </c:pt>
                <c:pt idx="96">
                  <c:v>61.189825200000001</c:v>
                </c:pt>
                <c:pt idx="97">
                  <c:v>61.935275300000001</c:v>
                </c:pt>
                <c:pt idx="98">
                  <c:v>62.427888200000005</c:v>
                </c:pt>
                <c:pt idx="99">
                  <c:v>61.299485400000009</c:v>
                </c:pt>
                <c:pt idx="100">
                  <c:v>67.384905700206474</c:v>
                </c:pt>
                <c:pt idx="101">
                  <c:v>67.783795568241374</c:v>
                </c:pt>
                <c:pt idx="102">
                  <c:v>68.182685436276287</c:v>
                </c:pt>
                <c:pt idx="103">
                  <c:v>68.581575304311201</c:v>
                </c:pt>
                <c:pt idx="104">
                  <c:v>68.980465172346101</c:v>
                </c:pt>
                <c:pt idx="105">
                  <c:v>69.379355040381014</c:v>
                </c:pt>
                <c:pt idx="106">
                  <c:v>69.778244908415928</c:v>
                </c:pt>
                <c:pt idx="107">
                  <c:v>70.177134776450828</c:v>
                </c:pt>
                <c:pt idx="108">
                  <c:v>70.576024644485756</c:v>
                </c:pt>
                <c:pt idx="109">
                  <c:v>70.974914512520655</c:v>
                </c:pt>
                <c:pt idx="110">
                  <c:v>71.373804380555569</c:v>
                </c:pt>
                <c:pt idx="111">
                  <c:v>71.772694248590483</c:v>
                </c:pt>
                <c:pt idx="112">
                  <c:v>72.171584116625382</c:v>
                </c:pt>
                <c:pt idx="113">
                  <c:v>72.570473984660296</c:v>
                </c:pt>
                <c:pt idx="114">
                  <c:v>72.96936385269521</c:v>
                </c:pt>
                <c:pt idx="115">
                  <c:v>73.36825372073011</c:v>
                </c:pt>
                <c:pt idx="116">
                  <c:v>73.767143588765023</c:v>
                </c:pt>
                <c:pt idx="117">
                  <c:v>74.166033456799937</c:v>
                </c:pt>
                <c:pt idx="118">
                  <c:v>74.564923324834837</c:v>
                </c:pt>
                <c:pt idx="119">
                  <c:v>74.96381319286975</c:v>
                </c:pt>
                <c:pt idx="120">
                  <c:v>75.362703060904664</c:v>
                </c:pt>
                <c:pt idx="121">
                  <c:v>75.761592928939564</c:v>
                </c:pt>
                <c:pt idx="122">
                  <c:v>76.160482796974492</c:v>
                </c:pt>
                <c:pt idx="123">
                  <c:v>76.559372665009391</c:v>
                </c:pt>
                <c:pt idx="124">
                  <c:v>76.958262533044305</c:v>
                </c:pt>
                <c:pt idx="125">
                  <c:v>77.357152401079219</c:v>
                </c:pt>
                <c:pt idx="126">
                  <c:v>77.756042269114118</c:v>
                </c:pt>
                <c:pt idx="127">
                  <c:v>78.154932137149032</c:v>
                </c:pt>
                <c:pt idx="128">
                  <c:v>78.553822005183946</c:v>
                </c:pt>
                <c:pt idx="129">
                  <c:v>78.952711873218846</c:v>
                </c:pt>
                <c:pt idx="130">
                  <c:v>79.351601741253759</c:v>
                </c:pt>
                <c:pt idx="131">
                  <c:v>79.750491609288673</c:v>
                </c:pt>
                <c:pt idx="132">
                  <c:v>80.149381477323573</c:v>
                </c:pt>
                <c:pt idx="133">
                  <c:v>80.548271345358501</c:v>
                </c:pt>
                <c:pt idx="134">
                  <c:v>80.9471612133934</c:v>
                </c:pt>
                <c:pt idx="135">
                  <c:v>81.346051081428314</c:v>
                </c:pt>
                <c:pt idx="136">
                  <c:v>81.744940949463228</c:v>
                </c:pt>
                <c:pt idx="137">
                  <c:v>82.143830817498127</c:v>
                </c:pt>
                <c:pt idx="138">
                  <c:v>82.542720685533041</c:v>
                </c:pt>
                <c:pt idx="139">
                  <c:v>82.941610553567955</c:v>
                </c:pt>
                <c:pt idx="140">
                  <c:v>83.340500421602854</c:v>
                </c:pt>
                <c:pt idx="141">
                  <c:v>83.739390289637768</c:v>
                </c:pt>
                <c:pt idx="142">
                  <c:v>84.138280157672682</c:v>
                </c:pt>
                <c:pt idx="143">
                  <c:v>84.537170025707582</c:v>
                </c:pt>
                <c:pt idx="144">
                  <c:v>84.936059893742495</c:v>
                </c:pt>
                <c:pt idx="145">
                  <c:v>85.334949761777409</c:v>
                </c:pt>
                <c:pt idx="146">
                  <c:v>85.733839629812309</c:v>
                </c:pt>
                <c:pt idx="147">
                  <c:v>86.132729497847237</c:v>
                </c:pt>
                <c:pt idx="148">
                  <c:v>86.531619365882136</c:v>
                </c:pt>
                <c:pt idx="149">
                  <c:v>86.93050923391705</c:v>
                </c:pt>
                <c:pt idx="150">
                  <c:v>87.329399101951964</c:v>
                </c:pt>
                <c:pt idx="151">
                  <c:v>87.728288969986863</c:v>
                </c:pt>
                <c:pt idx="152">
                  <c:v>88.127178838021777</c:v>
                </c:pt>
                <c:pt idx="153">
                  <c:v>88.526068706056691</c:v>
                </c:pt>
                <c:pt idx="154">
                  <c:v>88.92495857409159</c:v>
                </c:pt>
                <c:pt idx="155">
                  <c:v>89.323848442126504</c:v>
                </c:pt>
                <c:pt idx="156">
                  <c:v>89.722738310161418</c:v>
                </c:pt>
                <c:pt idx="157">
                  <c:v>90.121628178196318</c:v>
                </c:pt>
                <c:pt idx="158">
                  <c:v>90.520518046231246</c:v>
                </c:pt>
                <c:pt idx="159">
                  <c:v>90.919407914266145</c:v>
                </c:pt>
                <c:pt idx="160">
                  <c:v>91.318297782301059</c:v>
                </c:pt>
                <c:pt idx="161">
                  <c:v>91.717187650335958</c:v>
                </c:pt>
                <c:pt idx="162">
                  <c:v>92.116077518370872</c:v>
                </c:pt>
                <c:pt idx="163">
                  <c:v>92.514967386405786</c:v>
                </c:pt>
                <c:pt idx="164">
                  <c:v>92.9138572544407</c:v>
                </c:pt>
                <c:pt idx="165">
                  <c:v>93.312747122475599</c:v>
                </c:pt>
                <c:pt idx="166">
                  <c:v>93.711636990510513</c:v>
                </c:pt>
                <c:pt idx="167">
                  <c:v>94.110526858545427</c:v>
                </c:pt>
                <c:pt idx="168">
                  <c:v>94.509416726580326</c:v>
                </c:pt>
                <c:pt idx="169">
                  <c:v>94.90830659461524</c:v>
                </c:pt>
                <c:pt idx="170">
                  <c:v>95.307196462650154</c:v>
                </c:pt>
                <c:pt idx="171">
                  <c:v>95.706086330685068</c:v>
                </c:pt>
                <c:pt idx="172">
                  <c:v>96.104976198719967</c:v>
                </c:pt>
                <c:pt idx="173">
                  <c:v>96.503866066754881</c:v>
                </c:pt>
                <c:pt idx="174">
                  <c:v>96.902755934789795</c:v>
                </c:pt>
                <c:pt idx="175">
                  <c:v>97.301645802824694</c:v>
                </c:pt>
                <c:pt idx="176">
                  <c:v>97.700535670859608</c:v>
                </c:pt>
                <c:pt idx="177">
                  <c:v>98.099425538894522</c:v>
                </c:pt>
                <c:pt idx="178">
                  <c:v>98.498315406929436</c:v>
                </c:pt>
                <c:pt idx="179">
                  <c:v>98.897205274964335</c:v>
                </c:pt>
                <c:pt idx="180">
                  <c:v>99.296095142999249</c:v>
                </c:pt>
                <c:pt idx="181">
                  <c:v>99.694985011034163</c:v>
                </c:pt>
                <c:pt idx="182">
                  <c:v>100.09387487906908</c:v>
                </c:pt>
                <c:pt idx="183">
                  <c:v>100.49276474710398</c:v>
                </c:pt>
                <c:pt idx="184">
                  <c:v>100.89165461513889</c:v>
                </c:pt>
                <c:pt idx="185">
                  <c:v>101.2905444831738</c:v>
                </c:pt>
                <c:pt idx="186">
                  <c:v>101.6894343512087</c:v>
                </c:pt>
                <c:pt idx="187">
                  <c:v>102.08832421924362</c:v>
                </c:pt>
                <c:pt idx="188">
                  <c:v>102.48721408727853</c:v>
                </c:pt>
                <c:pt idx="189">
                  <c:v>102.88610395531344</c:v>
                </c:pt>
                <c:pt idx="190">
                  <c:v>103.28499382334834</c:v>
                </c:pt>
                <c:pt idx="191">
                  <c:v>103.68388369138326</c:v>
                </c:pt>
                <c:pt idx="192">
                  <c:v>104.08277355941817</c:v>
                </c:pt>
                <c:pt idx="193">
                  <c:v>104.48166342745307</c:v>
                </c:pt>
                <c:pt idx="194">
                  <c:v>104.88055329548799</c:v>
                </c:pt>
                <c:pt idx="195">
                  <c:v>105.2794431635229</c:v>
                </c:pt>
                <c:pt idx="196">
                  <c:v>105.67833303155781</c:v>
                </c:pt>
                <c:pt idx="197">
                  <c:v>106.07722289959271</c:v>
                </c:pt>
                <c:pt idx="198">
                  <c:v>106.47611276762763</c:v>
                </c:pt>
                <c:pt idx="199">
                  <c:v>106.87500263566254</c:v>
                </c:pt>
                <c:pt idx="200">
                  <c:v>107.27389250369744</c:v>
                </c:pt>
                <c:pt idx="201">
                  <c:v>107.67278237173235</c:v>
                </c:pt>
                <c:pt idx="202">
                  <c:v>108.07167223976727</c:v>
                </c:pt>
                <c:pt idx="203">
                  <c:v>108.47056210780218</c:v>
                </c:pt>
                <c:pt idx="204">
                  <c:v>108.86945197583708</c:v>
                </c:pt>
                <c:pt idx="205">
                  <c:v>109.26834184387199</c:v>
                </c:pt>
                <c:pt idx="206">
                  <c:v>109.66723171190691</c:v>
                </c:pt>
                <c:pt idx="207">
                  <c:v>110.06612157994182</c:v>
                </c:pt>
                <c:pt idx="208">
                  <c:v>110.46501144797672</c:v>
                </c:pt>
                <c:pt idx="209">
                  <c:v>110.86390131601163</c:v>
                </c:pt>
                <c:pt idx="210">
                  <c:v>111.26279118404655</c:v>
                </c:pt>
                <c:pt idx="211">
                  <c:v>111.66168105208145</c:v>
                </c:pt>
                <c:pt idx="212">
                  <c:v>112.06057092011636</c:v>
                </c:pt>
                <c:pt idx="213">
                  <c:v>112.45946078815128</c:v>
                </c:pt>
                <c:pt idx="214">
                  <c:v>112.85835065618619</c:v>
                </c:pt>
                <c:pt idx="215">
                  <c:v>113.25724052422109</c:v>
                </c:pt>
                <c:pt idx="216">
                  <c:v>113.656130392256</c:v>
                </c:pt>
                <c:pt idx="217">
                  <c:v>114.05502026029092</c:v>
                </c:pt>
                <c:pt idx="218">
                  <c:v>114.45391012832582</c:v>
                </c:pt>
                <c:pt idx="219">
                  <c:v>114.85279999636073</c:v>
                </c:pt>
                <c:pt idx="220">
                  <c:v>115.25168986439564</c:v>
                </c:pt>
                <c:pt idx="221">
                  <c:v>115.65057973243056</c:v>
                </c:pt>
                <c:pt idx="222">
                  <c:v>116.04946960046546</c:v>
                </c:pt>
                <c:pt idx="223">
                  <c:v>116.44835946850037</c:v>
                </c:pt>
                <c:pt idx="224">
                  <c:v>116.84724933653528</c:v>
                </c:pt>
                <c:pt idx="225">
                  <c:v>117.24613920457018</c:v>
                </c:pt>
                <c:pt idx="226">
                  <c:v>117.6450290726051</c:v>
                </c:pt>
                <c:pt idx="227">
                  <c:v>118.04391894064001</c:v>
                </c:pt>
                <c:pt idx="228">
                  <c:v>118.44280880867493</c:v>
                </c:pt>
                <c:pt idx="229">
                  <c:v>118.84169867670983</c:v>
                </c:pt>
                <c:pt idx="230">
                  <c:v>119.24058854474474</c:v>
                </c:pt>
                <c:pt idx="231">
                  <c:v>119.63947841277965</c:v>
                </c:pt>
                <c:pt idx="232">
                  <c:v>120.03836828081455</c:v>
                </c:pt>
                <c:pt idx="233">
                  <c:v>120.43725814884947</c:v>
                </c:pt>
                <c:pt idx="234">
                  <c:v>120.83614801688438</c:v>
                </c:pt>
                <c:pt idx="235">
                  <c:v>121.23503788491929</c:v>
                </c:pt>
                <c:pt idx="236">
                  <c:v>121.63392775295419</c:v>
                </c:pt>
                <c:pt idx="237">
                  <c:v>122.03281762098911</c:v>
                </c:pt>
                <c:pt idx="238">
                  <c:v>122.43170748902402</c:v>
                </c:pt>
                <c:pt idx="239">
                  <c:v>122.83059735705892</c:v>
                </c:pt>
                <c:pt idx="240">
                  <c:v>123.22948722509383</c:v>
                </c:pt>
                <c:pt idx="241">
                  <c:v>123.62837709312875</c:v>
                </c:pt>
                <c:pt idx="242">
                  <c:v>124.02726696116366</c:v>
                </c:pt>
                <c:pt idx="243">
                  <c:v>124.42615682919856</c:v>
                </c:pt>
                <c:pt idx="244">
                  <c:v>124.82504669723347</c:v>
                </c:pt>
                <c:pt idx="245">
                  <c:v>125.22393656526839</c:v>
                </c:pt>
                <c:pt idx="246">
                  <c:v>125.6228264333033</c:v>
                </c:pt>
                <c:pt idx="247">
                  <c:v>126.0217163013382</c:v>
                </c:pt>
                <c:pt idx="248">
                  <c:v>126.42060616937312</c:v>
                </c:pt>
                <c:pt idx="249">
                  <c:v>126.81949603740803</c:v>
                </c:pt>
                <c:pt idx="250">
                  <c:v>127.21838590544293</c:v>
                </c:pt>
                <c:pt idx="251">
                  <c:v>127.61727577347784</c:v>
                </c:pt>
                <c:pt idx="252">
                  <c:v>128.01616564151277</c:v>
                </c:pt>
                <c:pt idx="253">
                  <c:v>128.41505550954767</c:v>
                </c:pt>
                <c:pt idx="254">
                  <c:v>128.81394537758257</c:v>
                </c:pt>
                <c:pt idx="255">
                  <c:v>129.2128352456175</c:v>
                </c:pt>
                <c:pt idx="256">
                  <c:v>129.6117251136524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5-F646-8F75-2DF0CBC7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653056"/>
        <c:axId val="1024651392"/>
      </c:lineChart>
      <c:catAx>
        <c:axId val="10246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51392"/>
        <c:crosses val="autoZero"/>
        <c:auto val="1"/>
        <c:lblAlgn val="ctr"/>
        <c:lblOffset val="100"/>
        <c:noMultiLvlLbl val="0"/>
      </c:catAx>
      <c:valAx>
        <c:axId val="10246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2'!$E$1</c:f>
              <c:strCache>
                <c:ptCount val="1"/>
                <c:pt idx="0">
                  <c:v>HON (Honeywell Inc)  / 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2'!$B$2:$B$258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'Part 2'!$E$2:$E$258</c:f>
              <c:numCache>
                <c:formatCode>0.00</c:formatCode>
                <c:ptCount val="257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  <c:pt idx="252" formatCode="General">
                  <c:v>196.99</c:v>
                </c:pt>
                <c:pt idx="253" formatCode="General">
                  <c:v>201.98</c:v>
                </c:pt>
                <c:pt idx="254" formatCode="General">
                  <c:v>199.29</c:v>
                </c:pt>
                <c:pt idx="255" formatCode="General">
                  <c:v>197.24</c:v>
                </c:pt>
                <c:pt idx="256" formatCode="General">
                  <c:v>201.54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8-034E-9E4C-5C071FBCBE28}"/>
            </c:ext>
          </c:extLst>
        </c:ser>
        <c:ser>
          <c:idx val="1"/>
          <c:order val="1"/>
          <c:tx>
            <c:strRef>
              <c:f>'Part 2'!$M$1</c:f>
              <c:strCache>
                <c:ptCount val="1"/>
                <c:pt idx="0">
                  <c:v>Forecast 5 period weigted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2'!$B$2:$B$258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'Part 2'!$M$2:$M$258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177.02666170000001</c:v>
                </c:pt>
                <c:pt idx="6">
                  <c:v>177.51130380000001</c:v>
                </c:pt>
                <c:pt idx="7">
                  <c:v>177.33600000000001</c:v>
                </c:pt>
                <c:pt idx="8">
                  <c:v>176.95018930000001</c:v>
                </c:pt>
                <c:pt idx="9">
                  <c:v>175.7828509</c:v>
                </c:pt>
                <c:pt idx="10">
                  <c:v>174.70386660000003</c:v>
                </c:pt>
                <c:pt idx="11">
                  <c:v>174.15799120000003</c:v>
                </c:pt>
                <c:pt idx="12">
                  <c:v>173.80356610000001</c:v>
                </c:pt>
                <c:pt idx="13">
                  <c:v>174.183516</c:v>
                </c:pt>
                <c:pt idx="14">
                  <c:v>175.05926679999999</c:v>
                </c:pt>
                <c:pt idx="15">
                  <c:v>175.17806730000001</c:v>
                </c:pt>
                <c:pt idx="16">
                  <c:v>173.51885859999999</c:v>
                </c:pt>
                <c:pt idx="17">
                  <c:v>171.7781511</c:v>
                </c:pt>
                <c:pt idx="18">
                  <c:v>171.1036623</c:v>
                </c:pt>
                <c:pt idx="19">
                  <c:v>170.93773649999997</c:v>
                </c:pt>
                <c:pt idx="20">
                  <c:v>171.21853329999999</c:v>
                </c:pt>
                <c:pt idx="21">
                  <c:v>171.23424070000004</c:v>
                </c:pt>
                <c:pt idx="22">
                  <c:v>171.05751040000004</c:v>
                </c:pt>
                <c:pt idx="23">
                  <c:v>171.82427810000002</c:v>
                </c:pt>
                <c:pt idx="24">
                  <c:v>172.94941230000003</c:v>
                </c:pt>
                <c:pt idx="25">
                  <c:v>173.24885690000002</c:v>
                </c:pt>
                <c:pt idx="26">
                  <c:v>173.1850354</c:v>
                </c:pt>
                <c:pt idx="27">
                  <c:v>173.4206648</c:v>
                </c:pt>
                <c:pt idx="28">
                  <c:v>172.73832709999999</c:v>
                </c:pt>
                <c:pt idx="29">
                  <c:v>172.7942903</c:v>
                </c:pt>
                <c:pt idx="30">
                  <c:v>173.07704470000002</c:v>
                </c:pt>
                <c:pt idx="31">
                  <c:v>173.06820980000001</c:v>
                </c:pt>
                <c:pt idx="32">
                  <c:v>172.99850459999999</c:v>
                </c:pt>
                <c:pt idx="33">
                  <c:v>173.36274710000001</c:v>
                </c:pt>
                <c:pt idx="34">
                  <c:v>173.35489800000005</c:v>
                </c:pt>
                <c:pt idx="35">
                  <c:v>173.25965410000003</c:v>
                </c:pt>
                <c:pt idx="36">
                  <c:v>173.4746581</c:v>
                </c:pt>
                <c:pt idx="37">
                  <c:v>175.14467930000001</c:v>
                </c:pt>
                <c:pt idx="38">
                  <c:v>175.51481769999998</c:v>
                </c:pt>
                <c:pt idx="39">
                  <c:v>174.83935060000002</c:v>
                </c:pt>
                <c:pt idx="40">
                  <c:v>174.7205563</c:v>
                </c:pt>
                <c:pt idx="41">
                  <c:v>174.8589872</c:v>
                </c:pt>
                <c:pt idx="42">
                  <c:v>175.1054182</c:v>
                </c:pt>
                <c:pt idx="43">
                  <c:v>175.23009789999998</c:v>
                </c:pt>
                <c:pt idx="44">
                  <c:v>176.28551319999997</c:v>
                </c:pt>
                <c:pt idx="45">
                  <c:v>176.83138409999998</c:v>
                </c:pt>
                <c:pt idx="46">
                  <c:v>177.0444306</c:v>
                </c:pt>
                <c:pt idx="47">
                  <c:v>177.86324020000001</c:v>
                </c:pt>
                <c:pt idx="48">
                  <c:v>178.89607989999999</c:v>
                </c:pt>
                <c:pt idx="49">
                  <c:v>178.3757354</c:v>
                </c:pt>
                <c:pt idx="50">
                  <c:v>177.62565460000002</c:v>
                </c:pt>
                <c:pt idx="51">
                  <c:v>177.2015303</c:v>
                </c:pt>
                <c:pt idx="52">
                  <c:v>175.88397660000004</c:v>
                </c:pt>
                <c:pt idx="53">
                  <c:v>173.39416180000001</c:v>
                </c:pt>
                <c:pt idx="54">
                  <c:v>172.71771839999997</c:v>
                </c:pt>
                <c:pt idx="55">
                  <c:v>172.72655619999998</c:v>
                </c:pt>
                <c:pt idx="56">
                  <c:v>173.43245089999999</c:v>
                </c:pt>
                <c:pt idx="57">
                  <c:v>172.0648224</c:v>
                </c:pt>
                <c:pt idx="58">
                  <c:v>170.28191050000001</c:v>
                </c:pt>
                <c:pt idx="59">
                  <c:v>171.03003219999999</c:v>
                </c:pt>
                <c:pt idx="60">
                  <c:v>172.4123764</c:v>
                </c:pt>
                <c:pt idx="61">
                  <c:v>172.38685290000001</c:v>
                </c:pt>
                <c:pt idx="62">
                  <c:v>172.1659453</c:v>
                </c:pt>
                <c:pt idx="63">
                  <c:v>173.00046240000003</c:v>
                </c:pt>
                <c:pt idx="64">
                  <c:v>174.36318360000001</c:v>
                </c:pt>
                <c:pt idx="65">
                  <c:v>175.81327680000004</c:v>
                </c:pt>
                <c:pt idx="66">
                  <c:v>176.2698077</c:v>
                </c:pt>
                <c:pt idx="67">
                  <c:v>176.80783550000001</c:v>
                </c:pt>
                <c:pt idx="68">
                  <c:v>176.77641460000001</c:v>
                </c:pt>
                <c:pt idx="69">
                  <c:v>177.09549100000001</c:v>
                </c:pt>
                <c:pt idx="70">
                  <c:v>177.2839994</c:v>
                </c:pt>
                <c:pt idx="71">
                  <c:v>176.9875012</c:v>
                </c:pt>
                <c:pt idx="72">
                  <c:v>174.92476790000001</c:v>
                </c:pt>
                <c:pt idx="73">
                  <c:v>170.67854590000002</c:v>
                </c:pt>
                <c:pt idx="74">
                  <c:v>167.6860532</c:v>
                </c:pt>
                <c:pt idx="75">
                  <c:v>163.57966590000001</c:v>
                </c:pt>
                <c:pt idx="76">
                  <c:v>161.3743269</c:v>
                </c:pt>
                <c:pt idx="77">
                  <c:v>161.5089309</c:v>
                </c:pt>
                <c:pt idx="78">
                  <c:v>160.72747660000002</c:v>
                </c:pt>
                <c:pt idx="79">
                  <c:v>163.50221710000002</c:v>
                </c:pt>
                <c:pt idx="80">
                  <c:v>164.01155679999999</c:v>
                </c:pt>
                <c:pt idx="81">
                  <c:v>162.69377889999998</c:v>
                </c:pt>
                <c:pt idx="82">
                  <c:v>158.08698289999998</c:v>
                </c:pt>
                <c:pt idx="83">
                  <c:v>158.47688740000001</c:v>
                </c:pt>
                <c:pt idx="84">
                  <c:v>156.00518769999996</c:v>
                </c:pt>
                <c:pt idx="85">
                  <c:v>145.9081449</c:v>
                </c:pt>
                <c:pt idx="86">
                  <c:v>145.1164929</c:v>
                </c:pt>
                <c:pt idx="87">
                  <c:v>142.06734150000003</c:v>
                </c:pt>
                <c:pt idx="88">
                  <c:v>135.29781200000002</c:v>
                </c:pt>
                <c:pt idx="89">
                  <c:v>127.6685195</c:v>
                </c:pt>
                <c:pt idx="90">
                  <c:v>123.50098430000001</c:v>
                </c:pt>
                <c:pt idx="91">
                  <c:v>117.81627660000001</c:v>
                </c:pt>
                <c:pt idx="92">
                  <c:v>110.8818984</c:v>
                </c:pt>
                <c:pt idx="93">
                  <c:v>112.59747629999998</c:v>
                </c:pt>
                <c:pt idx="94">
                  <c:v>119.6809045</c:v>
                </c:pt>
                <c:pt idx="95">
                  <c:v>125.797956</c:v>
                </c:pt>
                <c:pt idx="96">
                  <c:v>127.3654792</c:v>
                </c:pt>
                <c:pt idx="97">
                  <c:v>129.05045869999998</c:v>
                </c:pt>
                <c:pt idx="98">
                  <c:v>131.1589007</c:v>
                </c:pt>
                <c:pt idx="99">
                  <c:v>130.35935389999997</c:v>
                </c:pt>
                <c:pt idx="100">
                  <c:v>129.79565081475764</c:v>
                </c:pt>
                <c:pt idx="101">
                  <c:v>130.09995324593197</c:v>
                </c:pt>
                <c:pt idx="102">
                  <c:v>130.40425567710633</c:v>
                </c:pt>
                <c:pt idx="103">
                  <c:v>130.70855810828067</c:v>
                </c:pt>
                <c:pt idx="104">
                  <c:v>131.01286053945503</c:v>
                </c:pt>
                <c:pt idx="105">
                  <c:v>131.3171629706294</c:v>
                </c:pt>
                <c:pt idx="106">
                  <c:v>131.62146540180373</c:v>
                </c:pt>
                <c:pt idx="107">
                  <c:v>131.9257678329781</c:v>
                </c:pt>
                <c:pt idx="108">
                  <c:v>132.23007026415243</c:v>
                </c:pt>
                <c:pt idx="109">
                  <c:v>132.53437269532679</c:v>
                </c:pt>
                <c:pt idx="110">
                  <c:v>132.83867512650113</c:v>
                </c:pt>
                <c:pt idx="111">
                  <c:v>133.14297755767549</c:v>
                </c:pt>
                <c:pt idx="112">
                  <c:v>133.44727998884986</c:v>
                </c:pt>
                <c:pt idx="113">
                  <c:v>133.75158242002419</c:v>
                </c:pt>
                <c:pt idx="114">
                  <c:v>134.05588485119856</c:v>
                </c:pt>
                <c:pt idx="115">
                  <c:v>134.36018728237292</c:v>
                </c:pt>
                <c:pt idx="116">
                  <c:v>134.66448971354725</c:v>
                </c:pt>
                <c:pt idx="117">
                  <c:v>134.96879214472159</c:v>
                </c:pt>
                <c:pt idx="118">
                  <c:v>135.27309457589595</c:v>
                </c:pt>
                <c:pt idx="119">
                  <c:v>135.57739700707032</c:v>
                </c:pt>
                <c:pt idx="120">
                  <c:v>135.88169943824465</c:v>
                </c:pt>
                <c:pt idx="121">
                  <c:v>136.18600186941902</c:v>
                </c:pt>
                <c:pt idx="122">
                  <c:v>136.49030430059338</c:v>
                </c:pt>
                <c:pt idx="123">
                  <c:v>136.79460673176771</c:v>
                </c:pt>
                <c:pt idx="124">
                  <c:v>137.09890916294208</c:v>
                </c:pt>
                <c:pt idx="125">
                  <c:v>137.40321159411641</c:v>
                </c:pt>
                <c:pt idx="126">
                  <c:v>137.70751402529078</c:v>
                </c:pt>
                <c:pt idx="127">
                  <c:v>138.01181645646511</c:v>
                </c:pt>
                <c:pt idx="128">
                  <c:v>138.31611888763948</c:v>
                </c:pt>
                <c:pt idx="129">
                  <c:v>138.62042131881384</c:v>
                </c:pt>
                <c:pt idx="130">
                  <c:v>138.92472374998817</c:v>
                </c:pt>
                <c:pt idx="131">
                  <c:v>139.22902618116254</c:v>
                </c:pt>
                <c:pt idx="132">
                  <c:v>139.5333286123369</c:v>
                </c:pt>
                <c:pt idx="133">
                  <c:v>139.83763104351124</c:v>
                </c:pt>
                <c:pt idx="134">
                  <c:v>140.1419334746856</c:v>
                </c:pt>
                <c:pt idx="135">
                  <c:v>140.44623590585994</c:v>
                </c:pt>
                <c:pt idx="136">
                  <c:v>140.7505383370343</c:v>
                </c:pt>
                <c:pt idx="137">
                  <c:v>141.05484076820863</c:v>
                </c:pt>
                <c:pt idx="138">
                  <c:v>141.359143199383</c:v>
                </c:pt>
                <c:pt idx="139">
                  <c:v>141.66344563055736</c:v>
                </c:pt>
                <c:pt idx="140">
                  <c:v>141.9677480617317</c:v>
                </c:pt>
                <c:pt idx="141">
                  <c:v>142.27205049290606</c:v>
                </c:pt>
                <c:pt idx="142">
                  <c:v>142.5763529240804</c:v>
                </c:pt>
                <c:pt idx="143">
                  <c:v>142.88065535525476</c:v>
                </c:pt>
                <c:pt idx="144">
                  <c:v>143.18495778642909</c:v>
                </c:pt>
                <c:pt idx="145">
                  <c:v>143.48926021760346</c:v>
                </c:pt>
                <c:pt idx="146">
                  <c:v>143.79356264877782</c:v>
                </c:pt>
                <c:pt idx="147">
                  <c:v>144.09786507995216</c:v>
                </c:pt>
                <c:pt idx="148">
                  <c:v>144.40216751112652</c:v>
                </c:pt>
                <c:pt idx="149">
                  <c:v>144.70646994230088</c:v>
                </c:pt>
                <c:pt idx="150">
                  <c:v>145.01077237347522</c:v>
                </c:pt>
                <c:pt idx="151">
                  <c:v>145.31507480464958</c:v>
                </c:pt>
                <c:pt idx="152">
                  <c:v>145.61937723582392</c:v>
                </c:pt>
                <c:pt idx="153">
                  <c:v>145.92367966699828</c:v>
                </c:pt>
                <c:pt idx="154">
                  <c:v>146.22798209817262</c:v>
                </c:pt>
                <c:pt idx="155">
                  <c:v>146.53228452934698</c:v>
                </c:pt>
                <c:pt idx="156">
                  <c:v>146.83658696052134</c:v>
                </c:pt>
                <c:pt idx="157">
                  <c:v>147.14088939169568</c:v>
                </c:pt>
                <c:pt idx="158">
                  <c:v>147.44519182287004</c:v>
                </c:pt>
                <c:pt idx="159">
                  <c:v>147.74949425404441</c:v>
                </c:pt>
                <c:pt idx="160">
                  <c:v>148.05379668521874</c:v>
                </c:pt>
                <c:pt idx="161">
                  <c:v>148.35809911639308</c:v>
                </c:pt>
                <c:pt idx="162">
                  <c:v>148.66240154756744</c:v>
                </c:pt>
                <c:pt idx="163">
                  <c:v>148.9667039787418</c:v>
                </c:pt>
                <c:pt idx="164">
                  <c:v>149.27100640991614</c:v>
                </c:pt>
                <c:pt idx="165">
                  <c:v>149.5753088410905</c:v>
                </c:pt>
                <c:pt idx="166">
                  <c:v>149.87961127226487</c:v>
                </c:pt>
                <c:pt idx="167">
                  <c:v>150.1839137034392</c:v>
                </c:pt>
                <c:pt idx="168">
                  <c:v>150.48821613461357</c:v>
                </c:pt>
                <c:pt idx="169">
                  <c:v>150.7925185657879</c:v>
                </c:pt>
                <c:pt idx="170">
                  <c:v>151.09682099696226</c:v>
                </c:pt>
                <c:pt idx="171">
                  <c:v>151.4011234281366</c:v>
                </c:pt>
                <c:pt idx="172">
                  <c:v>151.70542585931096</c:v>
                </c:pt>
                <c:pt idx="173">
                  <c:v>152.00972829048533</c:v>
                </c:pt>
                <c:pt idx="174">
                  <c:v>152.31403072165966</c:v>
                </c:pt>
                <c:pt idx="175">
                  <c:v>152.61833315283403</c:v>
                </c:pt>
                <c:pt idx="176">
                  <c:v>152.92263558400839</c:v>
                </c:pt>
                <c:pt idx="177">
                  <c:v>153.22693801518272</c:v>
                </c:pt>
                <c:pt idx="178">
                  <c:v>153.53124044635706</c:v>
                </c:pt>
                <c:pt idx="179">
                  <c:v>153.83554287753142</c:v>
                </c:pt>
                <c:pt idx="180">
                  <c:v>154.13984530870579</c:v>
                </c:pt>
                <c:pt idx="181">
                  <c:v>154.44414773988012</c:v>
                </c:pt>
                <c:pt idx="182">
                  <c:v>154.74845017105449</c:v>
                </c:pt>
                <c:pt idx="183">
                  <c:v>155.05275260222885</c:v>
                </c:pt>
                <c:pt idx="184">
                  <c:v>155.35705503340319</c:v>
                </c:pt>
                <c:pt idx="185">
                  <c:v>155.66135746457755</c:v>
                </c:pt>
                <c:pt idx="186">
                  <c:v>155.96565989575188</c:v>
                </c:pt>
                <c:pt idx="187">
                  <c:v>156.26996232692625</c:v>
                </c:pt>
                <c:pt idx="188">
                  <c:v>156.57426475810058</c:v>
                </c:pt>
                <c:pt idx="189">
                  <c:v>156.87856718927495</c:v>
                </c:pt>
                <c:pt idx="190">
                  <c:v>157.18286962044931</c:v>
                </c:pt>
                <c:pt idx="191">
                  <c:v>157.48717205162365</c:v>
                </c:pt>
                <c:pt idx="192">
                  <c:v>157.79147448279801</c:v>
                </c:pt>
                <c:pt idx="193">
                  <c:v>158.09577691397237</c:v>
                </c:pt>
                <c:pt idx="194">
                  <c:v>158.40007934514671</c:v>
                </c:pt>
                <c:pt idx="195">
                  <c:v>158.70438177632104</c:v>
                </c:pt>
                <c:pt idx="196">
                  <c:v>159.00868420749541</c:v>
                </c:pt>
                <c:pt idx="197">
                  <c:v>159.31298663866977</c:v>
                </c:pt>
                <c:pt idx="198">
                  <c:v>159.61728906984411</c:v>
                </c:pt>
                <c:pt idx="199">
                  <c:v>159.92159150101847</c:v>
                </c:pt>
                <c:pt idx="200">
                  <c:v>160.22589393219283</c:v>
                </c:pt>
                <c:pt idx="201">
                  <c:v>160.53019636336717</c:v>
                </c:pt>
                <c:pt idx="202">
                  <c:v>160.83449879454153</c:v>
                </c:pt>
                <c:pt idx="203">
                  <c:v>161.13880122571587</c:v>
                </c:pt>
                <c:pt idx="204">
                  <c:v>161.44310365689023</c:v>
                </c:pt>
                <c:pt idx="205">
                  <c:v>161.74740608806457</c:v>
                </c:pt>
                <c:pt idx="206">
                  <c:v>162.05170851923893</c:v>
                </c:pt>
                <c:pt idx="207">
                  <c:v>162.35601095041329</c:v>
                </c:pt>
                <c:pt idx="208">
                  <c:v>162.66031338158763</c:v>
                </c:pt>
                <c:pt idx="209">
                  <c:v>162.96461581276199</c:v>
                </c:pt>
                <c:pt idx="210">
                  <c:v>163.26891824393635</c:v>
                </c:pt>
                <c:pt idx="211">
                  <c:v>163.57322067511069</c:v>
                </c:pt>
                <c:pt idx="212">
                  <c:v>163.87752310628503</c:v>
                </c:pt>
                <c:pt idx="213">
                  <c:v>164.18182553745939</c:v>
                </c:pt>
                <c:pt idx="214">
                  <c:v>164.48612796863375</c:v>
                </c:pt>
                <c:pt idx="215">
                  <c:v>164.79043039980809</c:v>
                </c:pt>
                <c:pt idx="216">
                  <c:v>165.09473283098245</c:v>
                </c:pt>
                <c:pt idx="217">
                  <c:v>165.39903526215681</c:v>
                </c:pt>
                <c:pt idx="218">
                  <c:v>165.70333769333115</c:v>
                </c:pt>
                <c:pt idx="219">
                  <c:v>166.00764012450551</c:v>
                </c:pt>
                <c:pt idx="220">
                  <c:v>166.31194255567988</c:v>
                </c:pt>
                <c:pt idx="221">
                  <c:v>166.61624498685421</c:v>
                </c:pt>
                <c:pt idx="222">
                  <c:v>166.92054741802855</c:v>
                </c:pt>
                <c:pt idx="223">
                  <c:v>167.22484984920291</c:v>
                </c:pt>
                <c:pt idx="224">
                  <c:v>167.52915228037728</c:v>
                </c:pt>
                <c:pt idx="225">
                  <c:v>167.83345471155161</c:v>
                </c:pt>
                <c:pt idx="226">
                  <c:v>168.13775714272597</c:v>
                </c:pt>
                <c:pt idx="227">
                  <c:v>168.44205957390034</c:v>
                </c:pt>
                <c:pt idx="228">
                  <c:v>168.74636200507467</c:v>
                </c:pt>
                <c:pt idx="229">
                  <c:v>169.05066443624901</c:v>
                </c:pt>
                <c:pt idx="230">
                  <c:v>169.3549668674234</c:v>
                </c:pt>
                <c:pt idx="231">
                  <c:v>169.65926929859774</c:v>
                </c:pt>
                <c:pt idx="232">
                  <c:v>169.96357172977207</c:v>
                </c:pt>
                <c:pt idx="233">
                  <c:v>170.26787416094643</c:v>
                </c:pt>
                <c:pt idx="234">
                  <c:v>170.5721765921208</c:v>
                </c:pt>
                <c:pt idx="235">
                  <c:v>170.87647902329513</c:v>
                </c:pt>
                <c:pt idx="236">
                  <c:v>171.1807814544695</c:v>
                </c:pt>
                <c:pt idx="237">
                  <c:v>171.48508388564386</c:v>
                </c:pt>
                <c:pt idx="238">
                  <c:v>171.7893863168182</c:v>
                </c:pt>
                <c:pt idx="239">
                  <c:v>172.09368874799253</c:v>
                </c:pt>
                <c:pt idx="240">
                  <c:v>172.39799117916689</c:v>
                </c:pt>
                <c:pt idx="241">
                  <c:v>172.70229361034126</c:v>
                </c:pt>
                <c:pt idx="242">
                  <c:v>173.00659604151559</c:v>
                </c:pt>
                <c:pt idx="243">
                  <c:v>173.31089847268996</c:v>
                </c:pt>
                <c:pt idx="244">
                  <c:v>173.61520090386432</c:v>
                </c:pt>
                <c:pt idx="245">
                  <c:v>173.91950333503866</c:v>
                </c:pt>
                <c:pt idx="246">
                  <c:v>174.22380576621299</c:v>
                </c:pt>
                <c:pt idx="247">
                  <c:v>174.52810819738738</c:v>
                </c:pt>
                <c:pt idx="248">
                  <c:v>174.83241062856172</c:v>
                </c:pt>
                <c:pt idx="249">
                  <c:v>175.13671305973605</c:v>
                </c:pt>
                <c:pt idx="250">
                  <c:v>175.44101549091042</c:v>
                </c:pt>
                <c:pt idx="251">
                  <c:v>175.74531792208478</c:v>
                </c:pt>
                <c:pt idx="252">
                  <c:v>176.04962035325912</c:v>
                </c:pt>
                <c:pt idx="253">
                  <c:v>176.35392278443348</c:v>
                </c:pt>
                <c:pt idx="254">
                  <c:v>176.65822521560784</c:v>
                </c:pt>
                <c:pt idx="255">
                  <c:v>176.96252764678218</c:v>
                </c:pt>
                <c:pt idx="256">
                  <c:v>177.26683007795651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E8-034E-9E4C-5C071FBCB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70848"/>
        <c:axId val="1111471264"/>
      </c:lineChart>
      <c:catAx>
        <c:axId val="11114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71264"/>
        <c:crosses val="autoZero"/>
        <c:auto val="1"/>
        <c:lblAlgn val="ctr"/>
        <c:lblOffset val="100"/>
        <c:noMultiLvlLbl val="0"/>
      </c:catAx>
      <c:valAx>
        <c:axId val="11114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62817147856518"/>
                  <c:y val="-0.248301254009915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0.2555x + 54.797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0.7663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'Part 3'!$C$2:$C$258</c:f>
              <c:numCache>
                <c:formatCode>0.00</c:formatCode>
                <c:ptCount val="257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  <c:pt idx="252" formatCode="General">
                  <c:v>116.32</c:v>
                </c:pt>
                <c:pt idx="253" formatCode="General">
                  <c:v>115.97</c:v>
                </c:pt>
                <c:pt idx="254" formatCode="General">
                  <c:v>119.49</c:v>
                </c:pt>
                <c:pt idx="255" formatCode="General">
                  <c:v>119.21</c:v>
                </c:pt>
                <c:pt idx="256" formatCode="General">
                  <c:v>119.26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0-A848-8B00-536A3A88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15695"/>
        <c:axId val="755070047"/>
      </c:scatterChart>
      <c:valAx>
        <c:axId val="75661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0047"/>
        <c:crosses val="autoZero"/>
        <c:crossBetween val="midCat"/>
      </c:valAx>
      <c:valAx>
        <c:axId val="7550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1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Histogram of residuals- AAPL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residuals- AAPL</a:t>
          </a:r>
        </a:p>
      </cx:txPr>
    </cx:title>
    <cx:plotArea>
      <cx:plotAreaRegion>
        <cx:series layoutId="clusteredColumn" uniqueId="{E1473549-7F2F-6E41-9DE9-43CE15AE0BC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 of residuals - HON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residuals - HON</a:t>
          </a:r>
        </a:p>
      </cx:txPr>
    </cx:title>
    <cx:plotArea>
      <cx:plotAreaRegion>
        <cx:series layoutId="clusteredColumn" uniqueId="{548B20E0-B0CA-084E-9A6B-692A079A1D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1.xml"/><Relationship Id="rId7" Type="http://schemas.microsoft.com/office/2014/relationships/chartEx" Target="../charts/chartEx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microsoft.com/office/2014/relationships/chartEx" Target="../charts/chartEx2.xml"/><Relationship Id="rId4" Type="http://schemas.openxmlformats.org/officeDocument/2006/relationships/chart" Target="../charts/chart12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12</xdr:col>
      <xdr:colOff>465234</xdr:colOff>
      <xdr:row>16</xdr:row>
      <xdr:rowOff>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A2957-28DC-FD4B-AC58-DD3CA6932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12</xdr:col>
      <xdr:colOff>465234</xdr:colOff>
      <xdr:row>33</xdr:row>
      <xdr:rowOff>196785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0AA90-25C0-D141-9D66-6A1C613A1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19</xdr:col>
      <xdr:colOff>465234</xdr:colOff>
      <xdr:row>16</xdr:row>
      <xdr:rowOff>907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9ACEA1-EA87-744D-9AD6-DD91DB2CB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19</xdr:col>
      <xdr:colOff>465234</xdr:colOff>
      <xdr:row>33</xdr:row>
      <xdr:rowOff>196785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161F48-FDDE-4744-978D-0A6412DC6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465234</xdr:colOff>
      <xdr:row>14</xdr:row>
      <xdr:rowOff>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EA2EF-DCAD-5B4D-9602-9C04E1F90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13</xdr:col>
      <xdr:colOff>465234</xdr:colOff>
      <xdr:row>31</xdr:row>
      <xdr:rowOff>196785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5ED9C-C4A7-3246-AB66-15E3C8D87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21</xdr:col>
      <xdr:colOff>652650</xdr:colOff>
      <xdr:row>21</xdr:row>
      <xdr:rowOff>89835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6EF03-9375-6440-A045-AE92C30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21</xdr:col>
      <xdr:colOff>425823</xdr:colOff>
      <xdr:row>40</xdr:row>
      <xdr:rowOff>193956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E9502-24F8-BE47-A2C2-C5B35D4FF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349250</xdr:colOff>
      <xdr:row>0</xdr:row>
      <xdr:rowOff>165100</xdr:rowOff>
    </xdr:from>
    <xdr:to>
      <xdr:col>21</xdr:col>
      <xdr:colOff>793750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867C86-3FBA-8333-3D18-11358F8DF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336550</xdr:colOff>
      <xdr:row>15</xdr:row>
      <xdr:rowOff>165100</xdr:rowOff>
    </xdr:from>
    <xdr:to>
      <xdr:col>21</xdr:col>
      <xdr:colOff>781050</xdr:colOff>
      <xdr:row>29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09ADA-7E14-6C02-12BF-B622CC368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158750</xdr:colOff>
      <xdr:row>4</xdr:row>
      <xdr:rowOff>114300</xdr:rowOff>
    </xdr:from>
    <xdr:to>
      <xdr:col>28</xdr:col>
      <xdr:colOff>158750</xdr:colOff>
      <xdr:row>18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AF71E7-CFEA-5313-D9BC-C4B3F36DE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171450</xdr:colOff>
      <xdr:row>22</xdr:row>
      <xdr:rowOff>127000</xdr:rowOff>
    </xdr:from>
    <xdr:to>
      <xdr:col>28</xdr:col>
      <xdr:colOff>171450</xdr:colOff>
      <xdr:row>36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E6C98A-B253-FE3B-4307-8C343CBBD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35</xdr:col>
      <xdr:colOff>152400</xdr:colOff>
      <xdr:row>17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F6E283-1605-034F-A936-7E32959AF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22</xdr:row>
      <xdr:rowOff>0</xdr:rowOff>
    </xdr:from>
    <xdr:to>
      <xdr:col>35</xdr:col>
      <xdr:colOff>152400</xdr:colOff>
      <xdr:row>35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18B7EC-7E88-904B-9C15-CA5E4B34F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196850</xdr:colOff>
      <xdr:row>4</xdr:row>
      <xdr:rowOff>63500</xdr:rowOff>
    </xdr:from>
    <xdr:to>
      <xdr:col>40</xdr:col>
      <xdr:colOff>768350</xdr:colOff>
      <xdr:row>17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689128C-7E8D-4D1F-CB08-02478DE15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09650" y="876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387350</xdr:colOff>
      <xdr:row>1</xdr:row>
      <xdr:rowOff>152400</xdr:rowOff>
    </xdr:from>
    <xdr:to>
      <xdr:col>54</xdr:col>
      <xdr:colOff>6350</xdr:colOff>
      <xdr:row>15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A2796C-8030-5BD9-BD79-932058397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692150</xdr:colOff>
      <xdr:row>1</xdr:row>
      <xdr:rowOff>25400</xdr:rowOff>
    </xdr:from>
    <xdr:to>
      <xdr:col>67</xdr:col>
      <xdr:colOff>311150</xdr:colOff>
      <xdr:row>14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12AB9-9A80-7A96-3845-0B34EF585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25</xdr:row>
      <xdr:rowOff>0</xdr:rowOff>
    </xdr:from>
    <xdr:to>
      <xdr:col>40</xdr:col>
      <xdr:colOff>571500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6E225FD5-D536-684C-9A28-4B19F58FBA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12800" y="508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dhamshuvidyananda/Downloads/ALY6050_Module3Project_Pecchet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050_Module3Project_Data"/>
      <sheetName val="Part 1"/>
      <sheetName val="Part 2"/>
      <sheetName val="Part 3"/>
    </sheetNames>
    <sheetDataSet>
      <sheetData sheetId="0">
        <row r="1">
          <cell r="B1" t="str">
            <v>Period</v>
          </cell>
          <cell r="C1" t="str">
            <v>BAC closing price</v>
          </cell>
          <cell r="E1" t="str">
            <v>CAT closing price</v>
          </cell>
        </row>
        <row r="2">
          <cell r="B2">
            <v>1</v>
          </cell>
          <cell r="C2">
            <v>43.119999</v>
          </cell>
          <cell r="E2">
            <v>239.759995</v>
          </cell>
        </row>
        <row r="3">
          <cell r="B3">
            <v>2</v>
          </cell>
          <cell r="C3">
            <v>42.880001</v>
          </cell>
          <cell r="E3">
            <v>240.16000399999999</v>
          </cell>
        </row>
        <row r="4">
          <cell r="B4">
            <v>3</v>
          </cell>
          <cell r="C4">
            <v>42.32</v>
          </cell>
          <cell r="E4">
            <v>234.64999399999999</v>
          </cell>
        </row>
        <row r="5">
          <cell r="B5">
            <v>4</v>
          </cell>
          <cell r="C5">
            <v>41.689999</v>
          </cell>
          <cell r="E5">
            <v>225.729996</v>
          </cell>
        </row>
        <row r="6">
          <cell r="B6">
            <v>5</v>
          </cell>
          <cell r="C6">
            <v>41.860000999999997</v>
          </cell>
          <cell r="E6">
            <v>220.699997</v>
          </cell>
        </row>
        <row r="7">
          <cell r="B7">
            <v>6</v>
          </cell>
          <cell r="C7">
            <v>41.360000999999997</v>
          </cell>
          <cell r="E7">
            <v>219.009995</v>
          </cell>
        </row>
        <row r="8">
          <cell r="B8">
            <v>7</v>
          </cell>
          <cell r="C8">
            <v>41.389999000000003</v>
          </cell>
          <cell r="E8">
            <v>219.46000699999999</v>
          </cell>
        </row>
        <row r="9">
          <cell r="B9">
            <v>8</v>
          </cell>
          <cell r="C9">
            <v>41.619999</v>
          </cell>
          <cell r="E9">
            <v>217.16000399999999</v>
          </cell>
        </row>
        <row r="10">
          <cell r="B10">
            <v>9</v>
          </cell>
          <cell r="C10">
            <v>39.799999</v>
          </cell>
          <cell r="E10">
            <v>209.449997</v>
          </cell>
        </row>
        <row r="11">
          <cell r="B11">
            <v>10</v>
          </cell>
          <cell r="C11">
            <v>38.779998999999997</v>
          </cell>
          <cell r="E11">
            <v>208.86000100000001</v>
          </cell>
        </row>
        <row r="12">
          <cell r="B12">
            <v>11</v>
          </cell>
          <cell r="C12">
            <v>39.75</v>
          </cell>
          <cell r="E12">
            <v>213.21000699999999</v>
          </cell>
        </row>
        <row r="13">
          <cell r="B13">
            <v>12</v>
          </cell>
          <cell r="C13">
            <v>39.970001000000003</v>
          </cell>
          <cell r="E13">
            <v>213.13000500000001</v>
          </cell>
        </row>
        <row r="14">
          <cell r="B14">
            <v>13</v>
          </cell>
          <cell r="C14">
            <v>40.200001</v>
          </cell>
          <cell r="E14">
            <v>213.78999300000001</v>
          </cell>
        </row>
        <row r="15">
          <cell r="B15">
            <v>14</v>
          </cell>
          <cell r="C15">
            <v>40.830002</v>
          </cell>
          <cell r="E15">
            <v>219.33999600000001</v>
          </cell>
        </row>
        <row r="16">
          <cell r="B16">
            <v>15</v>
          </cell>
          <cell r="C16">
            <v>41.619999</v>
          </cell>
          <cell r="E16">
            <v>216.30999800000001</v>
          </cell>
        </row>
        <row r="17">
          <cell r="B17">
            <v>16</v>
          </cell>
          <cell r="C17">
            <v>41.560001</v>
          </cell>
          <cell r="E17">
            <v>216.270004</v>
          </cell>
        </row>
        <row r="18">
          <cell r="B18">
            <v>17</v>
          </cell>
          <cell r="C18">
            <v>40.889999000000003</v>
          </cell>
          <cell r="E18">
            <v>215.10000600000001</v>
          </cell>
        </row>
        <row r="19">
          <cell r="B19">
            <v>18</v>
          </cell>
          <cell r="C19">
            <v>41.23</v>
          </cell>
          <cell r="E19">
            <v>217.63000500000001</v>
          </cell>
        </row>
        <row r="20">
          <cell r="B20">
            <v>19</v>
          </cell>
          <cell r="C20">
            <v>41.540000999999997</v>
          </cell>
          <cell r="E20">
            <v>216.71000699999999</v>
          </cell>
        </row>
        <row r="21">
          <cell r="B21">
            <v>20</v>
          </cell>
          <cell r="C21">
            <v>41.150002000000001</v>
          </cell>
          <cell r="E21">
            <v>217.759995</v>
          </cell>
        </row>
        <row r="22">
          <cell r="B22">
            <v>21</v>
          </cell>
          <cell r="C22">
            <v>40.07</v>
          </cell>
          <cell r="E22">
            <v>213.520004</v>
          </cell>
        </row>
        <row r="23">
          <cell r="B23">
            <v>22</v>
          </cell>
          <cell r="C23">
            <v>39.75</v>
          </cell>
          <cell r="E23">
            <v>214.69000199999999</v>
          </cell>
        </row>
        <row r="24">
          <cell r="B24">
            <v>23</v>
          </cell>
          <cell r="C24">
            <v>38.779998999999997</v>
          </cell>
          <cell r="E24">
            <v>212.11000100000001</v>
          </cell>
        </row>
        <row r="25">
          <cell r="B25">
            <v>24</v>
          </cell>
          <cell r="C25">
            <v>40.040000999999997</v>
          </cell>
          <cell r="E25">
            <v>217.41999799999999</v>
          </cell>
        </row>
        <row r="26">
          <cell r="B26">
            <v>25</v>
          </cell>
          <cell r="C26">
            <v>40.630001</v>
          </cell>
          <cell r="E26">
            <v>218.58000200000001</v>
          </cell>
        </row>
        <row r="27">
          <cell r="B27">
            <v>26</v>
          </cell>
          <cell r="C27">
            <v>39.860000999999997</v>
          </cell>
          <cell r="E27">
            <v>215.19000199999999</v>
          </cell>
        </row>
        <row r="28">
          <cell r="B28">
            <v>27</v>
          </cell>
          <cell r="C28">
            <v>38.860000999999997</v>
          </cell>
          <cell r="E28">
            <v>211.63999899999999</v>
          </cell>
        </row>
        <row r="29">
          <cell r="B29">
            <v>28</v>
          </cell>
          <cell r="C29">
            <v>38.830002</v>
          </cell>
          <cell r="E29">
            <v>211.41000399999999</v>
          </cell>
        </row>
        <row r="30">
          <cell r="B30">
            <v>29</v>
          </cell>
          <cell r="C30">
            <v>37.919998</v>
          </cell>
          <cell r="E30">
            <v>207.949997</v>
          </cell>
        </row>
        <row r="31">
          <cell r="B31">
            <v>30</v>
          </cell>
          <cell r="C31">
            <v>36.93</v>
          </cell>
          <cell r="E31">
            <v>203.08000200000001</v>
          </cell>
        </row>
        <row r="32">
          <cell r="B32">
            <v>31</v>
          </cell>
          <cell r="C32">
            <v>37.689999</v>
          </cell>
          <cell r="E32">
            <v>207.96000699999999</v>
          </cell>
        </row>
        <row r="33">
          <cell r="B33">
            <v>32</v>
          </cell>
          <cell r="C33">
            <v>38.459999000000003</v>
          </cell>
          <cell r="E33">
            <v>210.729996</v>
          </cell>
        </row>
        <row r="34">
          <cell r="B34">
            <v>33</v>
          </cell>
          <cell r="C34">
            <v>37.959999000000003</v>
          </cell>
          <cell r="E34">
            <v>209.16000399999999</v>
          </cell>
        </row>
        <row r="35">
          <cell r="B35">
            <v>34</v>
          </cell>
          <cell r="C35">
            <v>37.700001</v>
          </cell>
          <cell r="E35">
            <v>209.529999</v>
          </cell>
        </row>
        <row r="36">
          <cell r="B36">
            <v>35</v>
          </cell>
          <cell r="C36">
            <v>38.130001</v>
          </cell>
          <cell r="E36">
            <v>211.029999</v>
          </cell>
        </row>
        <row r="37">
          <cell r="B37">
            <v>36</v>
          </cell>
          <cell r="C37">
            <v>37.979999999999997</v>
          </cell>
          <cell r="E37">
            <v>209.89999399999999</v>
          </cell>
        </row>
        <row r="38">
          <cell r="B38">
            <v>37</v>
          </cell>
          <cell r="C38">
            <v>38.130001</v>
          </cell>
          <cell r="E38">
            <v>211.44000199999999</v>
          </cell>
        </row>
        <row r="39">
          <cell r="B39">
            <v>38</v>
          </cell>
          <cell r="C39">
            <v>38.68</v>
          </cell>
          <cell r="E39">
            <v>212.55999800000001</v>
          </cell>
        </row>
        <row r="40">
          <cell r="B40">
            <v>39</v>
          </cell>
          <cell r="C40">
            <v>38.360000999999997</v>
          </cell>
          <cell r="E40">
            <v>206.75</v>
          </cell>
        </row>
        <row r="41">
          <cell r="B41">
            <v>40</v>
          </cell>
          <cell r="C41">
            <v>37.959999000000003</v>
          </cell>
          <cell r="E41">
            <v>205.16000399999999</v>
          </cell>
        </row>
        <row r="42">
          <cell r="B42">
            <v>41</v>
          </cell>
          <cell r="C42">
            <v>38.549999</v>
          </cell>
          <cell r="E42">
            <v>208.5</v>
          </cell>
        </row>
        <row r="43">
          <cell r="B43">
            <v>42</v>
          </cell>
          <cell r="C43">
            <v>38.270000000000003</v>
          </cell>
          <cell r="E43">
            <v>204.520004</v>
          </cell>
        </row>
        <row r="44">
          <cell r="B44">
            <v>43</v>
          </cell>
          <cell r="C44">
            <v>39.020000000000003</v>
          </cell>
          <cell r="E44">
            <v>207.19000199999999</v>
          </cell>
        </row>
        <row r="45">
          <cell r="B45">
            <v>44</v>
          </cell>
          <cell r="C45">
            <v>40.150002000000001</v>
          </cell>
          <cell r="E45">
            <v>208.35000600000001</v>
          </cell>
        </row>
        <row r="46">
          <cell r="B46">
            <v>45</v>
          </cell>
          <cell r="C46">
            <v>40.669998</v>
          </cell>
          <cell r="E46">
            <v>208.88999899999999</v>
          </cell>
        </row>
        <row r="47">
          <cell r="B47">
            <v>46</v>
          </cell>
          <cell r="C47">
            <v>41.43</v>
          </cell>
          <cell r="E47">
            <v>214.070007</v>
          </cell>
        </row>
        <row r="48">
          <cell r="B48">
            <v>47</v>
          </cell>
          <cell r="C48">
            <v>41.950001</v>
          </cell>
          <cell r="E48">
            <v>221.66000399999999</v>
          </cell>
        </row>
        <row r="49">
          <cell r="B49">
            <v>48</v>
          </cell>
          <cell r="C49">
            <v>42.150002000000001</v>
          </cell>
          <cell r="E49">
            <v>220.240005</v>
          </cell>
        </row>
        <row r="50">
          <cell r="B50">
            <v>49</v>
          </cell>
          <cell r="C50">
            <v>41.630001</v>
          </cell>
          <cell r="E50">
            <v>218.570007</v>
          </cell>
        </row>
        <row r="51">
          <cell r="B51">
            <v>50</v>
          </cell>
          <cell r="C51">
            <v>41.290000999999997</v>
          </cell>
          <cell r="E51">
            <v>217.71000699999999</v>
          </cell>
        </row>
        <row r="52">
          <cell r="B52">
            <v>51</v>
          </cell>
          <cell r="C52">
            <v>41.09</v>
          </cell>
          <cell r="E52">
            <v>213.44000199999999</v>
          </cell>
        </row>
        <row r="53">
          <cell r="B53">
            <v>52</v>
          </cell>
          <cell r="C53">
            <v>40.790000999999997</v>
          </cell>
          <cell r="E53">
            <v>209.80999800000001</v>
          </cell>
        </row>
        <row r="54">
          <cell r="B54">
            <v>53</v>
          </cell>
          <cell r="C54">
            <v>40.189999</v>
          </cell>
          <cell r="E54">
            <v>204.449997</v>
          </cell>
        </row>
        <row r="55">
          <cell r="B55">
            <v>54</v>
          </cell>
          <cell r="C55">
            <v>40.369999</v>
          </cell>
          <cell r="E55">
            <v>204.94000199999999</v>
          </cell>
        </row>
        <row r="56">
          <cell r="B56">
            <v>55</v>
          </cell>
          <cell r="C56">
            <v>40.909999999999997</v>
          </cell>
          <cell r="E56">
            <v>209.13999899999999</v>
          </cell>
        </row>
        <row r="57">
          <cell r="B57">
            <v>56</v>
          </cell>
          <cell r="C57">
            <v>41.48</v>
          </cell>
          <cell r="E57">
            <v>212.58999600000001</v>
          </cell>
        </row>
        <row r="58">
          <cell r="B58">
            <v>57</v>
          </cell>
          <cell r="C58">
            <v>42.150002000000001</v>
          </cell>
          <cell r="E58">
            <v>214.759995</v>
          </cell>
        </row>
        <row r="59">
          <cell r="B59">
            <v>58</v>
          </cell>
          <cell r="C59">
            <v>42.040000999999997</v>
          </cell>
          <cell r="E59">
            <v>211.240005</v>
          </cell>
        </row>
        <row r="60">
          <cell r="B60">
            <v>59</v>
          </cell>
          <cell r="C60">
            <v>42.490001999999997</v>
          </cell>
          <cell r="E60">
            <v>212.83000200000001</v>
          </cell>
        </row>
        <row r="61">
          <cell r="B61">
            <v>60</v>
          </cell>
          <cell r="C61">
            <v>41.66</v>
          </cell>
          <cell r="E61">
            <v>211.449997</v>
          </cell>
        </row>
        <row r="62">
          <cell r="B62">
            <v>61</v>
          </cell>
          <cell r="C62">
            <v>41.75</v>
          </cell>
          <cell r="E62">
            <v>210.86999499999999</v>
          </cell>
        </row>
        <row r="63">
          <cell r="B63">
            <v>62</v>
          </cell>
          <cell r="C63">
            <v>41.189999</v>
          </cell>
          <cell r="E63">
            <v>207.96000699999999</v>
          </cell>
        </row>
        <row r="64">
          <cell r="B64">
            <v>63</v>
          </cell>
          <cell r="C64">
            <v>41.02</v>
          </cell>
          <cell r="E64">
            <v>211.779999</v>
          </cell>
        </row>
        <row r="65">
          <cell r="B65">
            <v>64</v>
          </cell>
          <cell r="C65">
            <v>41.049999</v>
          </cell>
          <cell r="E65">
            <v>210.36999499999999</v>
          </cell>
        </row>
        <row r="66">
          <cell r="B66">
            <v>65</v>
          </cell>
          <cell r="C66">
            <v>41.32</v>
          </cell>
          <cell r="E66">
            <v>208.229996</v>
          </cell>
        </row>
        <row r="67">
          <cell r="B67">
            <v>66</v>
          </cell>
          <cell r="C67">
            <v>40.779998999999997</v>
          </cell>
          <cell r="E67">
            <v>206.770004</v>
          </cell>
        </row>
        <row r="68">
          <cell r="B68">
            <v>67</v>
          </cell>
          <cell r="C68">
            <v>40.93</v>
          </cell>
          <cell r="E68">
            <v>205.41999799999999</v>
          </cell>
        </row>
        <row r="69">
          <cell r="B69">
            <v>68</v>
          </cell>
          <cell r="C69">
            <v>40.270000000000003</v>
          </cell>
          <cell r="E69">
            <v>205.009995</v>
          </cell>
        </row>
        <row r="70">
          <cell r="B70">
            <v>69</v>
          </cell>
          <cell r="C70">
            <v>40.939999</v>
          </cell>
          <cell r="E70">
            <v>206.199997</v>
          </cell>
        </row>
        <row r="71">
          <cell r="B71">
            <v>70</v>
          </cell>
          <cell r="C71">
            <v>39.840000000000003</v>
          </cell>
          <cell r="E71">
            <v>202.33000200000001</v>
          </cell>
        </row>
        <row r="72">
          <cell r="B72">
            <v>71</v>
          </cell>
          <cell r="C72">
            <v>40.139999000000003</v>
          </cell>
          <cell r="E72">
            <v>205.729996</v>
          </cell>
        </row>
        <row r="73">
          <cell r="B73">
            <v>72</v>
          </cell>
          <cell r="C73">
            <v>40.450001</v>
          </cell>
          <cell r="E73">
            <v>203.60000600000001</v>
          </cell>
        </row>
        <row r="74">
          <cell r="B74">
            <v>73</v>
          </cell>
          <cell r="C74">
            <v>40.5</v>
          </cell>
          <cell r="E74">
            <v>199.75</v>
          </cell>
        </row>
        <row r="75">
          <cell r="B75">
            <v>74</v>
          </cell>
          <cell r="C75">
            <v>39.110000999999997</v>
          </cell>
          <cell r="E75">
            <v>190.820007</v>
          </cell>
        </row>
        <row r="76">
          <cell r="B76">
            <v>75</v>
          </cell>
          <cell r="C76">
            <v>39.130001</v>
          </cell>
          <cell r="E76">
            <v>189.83999600000001</v>
          </cell>
        </row>
        <row r="77">
          <cell r="B77">
            <v>76</v>
          </cell>
          <cell r="C77">
            <v>40.139999000000003</v>
          </cell>
          <cell r="E77">
            <v>191.35000600000001</v>
          </cell>
        </row>
        <row r="78">
          <cell r="B78">
            <v>77</v>
          </cell>
          <cell r="C78">
            <v>41.689999</v>
          </cell>
          <cell r="E78">
            <v>196.61999499999999</v>
          </cell>
        </row>
        <row r="79">
          <cell r="B79">
            <v>78</v>
          </cell>
          <cell r="C79">
            <v>42.139999000000003</v>
          </cell>
          <cell r="E79">
            <v>196.820007</v>
          </cell>
        </row>
        <row r="80">
          <cell r="B80">
            <v>79</v>
          </cell>
          <cell r="C80">
            <v>43.259998000000003</v>
          </cell>
          <cell r="E80">
            <v>200</v>
          </cell>
        </row>
        <row r="81">
          <cell r="B81">
            <v>80</v>
          </cell>
          <cell r="C81">
            <v>43.16</v>
          </cell>
          <cell r="E81">
            <v>200.550003</v>
          </cell>
        </row>
        <row r="82">
          <cell r="B82">
            <v>81</v>
          </cell>
          <cell r="C82">
            <v>43.07</v>
          </cell>
          <cell r="E82">
            <v>197.86999499999999</v>
          </cell>
        </row>
        <row r="83">
          <cell r="B83">
            <v>82</v>
          </cell>
          <cell r="C83">
            <v>42.450001</v>
          </cell>
          <cell r="E83">
            <v>191.970001</v>
          </cell>
        </row>
        <row r="84">
          <cell r="B84">
            <v>83</v>
          </cell>
          <cell r="C84">
            <v>43.080002</v>
          </cell>
          <cell r="E84">
            <v>194.33000200000001</v>
          </cell>
        </row>
        <row r="85">
          <cell r="B85">
            <v>84</v>
          </cell>
          <cell r="C85">
            <v>43.34</v>
          </cell>
          <cell r="E85">
            <v>193.13000500000001</v>
          </cell>
        </row>
        <row r="86">
          <cell r="B86">
            <v>85</v>
          </cell>
          <cell r="C86">
            <v>44.220001000000003</v>
          </cell>
          <cell r="E86">
            <v>192.5</v>
          </cell>
        </row>
        <row r="87">
          <cell r="B87">
            <v>86</v>
          </cell>
          <cell r="C87">
            <v>44.240001999999997</v>
          </cell>
          <cell r="E87">
            <v>191.86000100000001</v>
          </cell>
        </row>
        <row r="88">
          <cell r="B88">
            <v>87</v>
          </cell>
          <cell r="C88">
            <v>44.119999</v>
          </cell>
          <cell r="E88">
            <v>195.75</v>
          </cell>
        </row>
        <row r="89">
          <cell r="B89">
            <v>88</v>
          </cell>
          <cell r="C89">
            <v>44.34</v>
          </cell>
          <cell r="E89">
            <v>195.16000399999999</v>
          </cell>
        </row>
        <row r="90">
          <cell r="B90">
            <v>89</v>
          </cell>
          <cell r="C90">
            <v>43.779998999999997</v>
          </cell>
          <cell r="E90">
            <v>192.88999899999999</v>
          </cell>
        </row>
        <row r="91">
          <cell r="B91">
            <v>90</v>
          </cell>
          <cell r="C91">
            <v>43.540000999999997</v>
          </cell>
          <cell r="E91">
            <v>189.91999799999999</v>
          </cell>
        </row>
        <row r="92">
          <cell r="B92">
            <v>91</v>
          </cell>
          <cell r="C92">
            <v>43.139999000000003</v>
          </cell>
          <cell r="E92">
            <v>188.94000199999999</v>
          </cell>
        </row>
        <row r="93">
          <cell r="B93">
            <v>92</v>
          </cell>
          <cell r="C93">
            <v>45.07</v>
          </cell>
          <cell r="E93">
            <v>194.33000200000001</v>
          </cell>
        </row>
        <row r="94">
          <cell r="B94">
            <v>93</v>
          </cell>
          <cell r="C94">
            <v>46.369999</v>
          </cell>
          <cell r="E94">
            <v>199.020004</v>
          </cell>
        </row>
        <row r="95">
          <cell r="B95">
            <v>94</v>
          </cell>
          <cell r="C95">
            <v>46.279998999999997</v>
          </cell>
          <cell r="E95">
            <v>198.179993</v>
          </cell>
        </row>
        <row r="96">
          <cell r="B96">
            <v>95</v>
          </cell>
          <cell r="C96">
            <v>46.48</v>
          </cell>
          <cell r="E96">
            <v>201.13999899999999</v>
          </cell>
        </row>
        <row r="97">
          <cell r="B97">
            <v>96</v>
          </cell>
          <cell r="C97">
            <v>47.09</v>
          </cell>
          <cell r="E97">
            <v>204.19000199999999</v>
          </cell>
        </row>
        <row r="98">
          <cell r="B98">
            <v>97</v>
          </cell>
          <cell r="C98">
            <v>46.830002</v>
          </cell>
          <cell r="E98">
            <v>202.13999899999999</v>
          </cell>
        </row>
        <row r="99">
          <cell r="B99">
            <v>98</v>
          </cell>
          <cell r="C99">
            <v>47.57</v>
          </cell>
          <cell r="E99">
            <v>200.64999399999999</v>
          </cell>
        </row>
        <row r="100">
          <cell r="B100">
            <v>99</v>
          </cell>
          <cell r="C100">
            <v>47.509998000000003</v>
          </cell>
          <cell r="E100">
            <v>202.21000699999999</v>
          </cell>
        </row>
        <row r="101">
          <cell r="B101">
            <v>100</v>
          </cell>
          <cell r="C101">
            <v>47.959999000000003</v>
          </cell>
          <cell r="E101">
            <v>199.63999899999999</v>
          </cell>
        </row>
        <row r="102">
          <cell r="B102">
            <v>101</v>
          </cell>
          <cell r="C102">
            <v>47.040000999999997</v>
          </cell>
          <cell r="E102">
            <v>196.13000500000001</v>
          </cell>
        </row>
        <row r="103">
          <cell r="B103">
            <v>102</v>
          </cell>
          <cell r="C103">
            <v>47.779998999999997</v>
          </cell>
          <cell r="E103">
            <v>204.08999600000001</v>
          </cell>
        </row>
        <row r="104">
          <cell r="B104">
            <v>103</v>
          </cell>
          <cell r="C104">
            <v>47.779998999999997</v>
          </cell>
          <cell r="E104">
            <v>204.009995</v>
          </cell>
        </row>
        <row r="105">
          <cell r="B105">
            <v>104</v>
          </cell>
          <cell r="C105">
            <v>47.849997999999999</v>
          </cell>
          <cell r="E105">
            <v>205.38000500000001</v>
          </cell>
        </row>
        <row r="106">
          <cell r="B106">
            <v>105</v>
          </cell>
          <cell r="C106">
            <v>47.880001</v>
          </cell>
          <cell r="E106">
            <v>207.11999499999999</v>
          </cell>
        </row>
        <row r="107">
          <cell r="B107">
            <v>106</v>
          </cell>
          <cell r="C107">
            <v>48.369999</v>
          </cell>
          <cell r="E107">
            <v>203.550003</v>
          </cell>
        </row>
        <row r="108">
          <cell r="B108">
            <v>107</v>
          </cell>
          <cell r="C108">
            <v>47.330002</v>
          </cell>
          <cell r="E108">
            <v>203.58999600000001</v>
          </cell>
        </row>
        <row r="109">
          <cell r="B109">
            <v>108</v>
          </cell>
          <cell r="C109">
            <v>46.970001000000003</v>
          </cell>
          <cell r="E109">
            <v>205.88000500000001</v>
          </cell>
        </row>
        <row r="110">
          <cell r="B110">
            <v>109</v>
          </cell>
          <cell r="C110">
            <v>47.34</v>
          </cell>
          <cell r="E110">
            <v>214.25</v>
          </cell>
        </row>
        <row r="111">
          <cell r="B111">
            <v>110</v>
          </cell>
          <cell r="C111">
            <v>46.880001</v>
          </cell>
          <cell r="E111">
            <v>209.80999800000001</v>
          </cell>
        </row>
        <row r="112">
          <cell r="B112">
            <v>111</v>
          </cell>
          <cell r="C112">
            <v>47.23</v>
          </cell>
          <cell r="E112">
            <v>206.66999799999999</v>
          </cell>
        </row>
        <row r="113">
          <cell r="B113">
            <v>112</v>
          </cell>
          <cell r="C113">
            <v>47.490001999999997</v>
          </cell>
          <cell r="E113">
            <v>208.529999</v>
          </cell>
        </row>
        <row r="114">
          <cell r="B114">
            <v>113</v>
          </cell>
          <cell r="C114">
            <v>46.91</v>
          </cell>
          <cell r="E114">
            <v>209.270004</v>
          </cell>
        </row>
        <row r="115">
          <cell r="B115">
            <v>114</v>
          </cell>
          <cell r="C115">
            <v>47.049999</v>
          </cell>
          <cell r="E115">
            <v>207.71000699999999</v>
          </cell>
        </row>
        <row r="116">
          <cell r="B116">
            <v>115</v>
          </cell>
          <cell r="C116">
            <v>47.080002</v>
          </cell>
          <cell r="E116">
            <v>205.429993</v>
          </cell>
        </row>
        <row r="117">
          <cell r="B117">
            <v>116</v>
          </cell>
          <cell r="C117">
            <v>46.509998000000003</v>
          </cell>
          <cell r="E117">
            <v>202.979996</v>
          </cell>
        </row>
        <row r="118">
          <cell r="B118">
            <v>117</v>
          </cell>
          <cell r="C118">
            <v>46.32</v>
          </cell>
          <cell r="E118">
            <v>201.41999799999999</v>
          </cell>
        </row>
        <row r="119">
          <cell r="B119">
            <v>118</v>
          </cell>
          <cell r="C119">
            <v>45.400002000000001</v>
          </cell>
          <cell r="E119">
            <v>200.44000199999999</v>
          </cell>
        </row>
        <row r="120">
          <cell r="B120">
            <v>119</v>
          </cell>
          <cell r="C120">
            <v>46.279998999999997</v>
          </cell>
          <cell r="E120">
            <v>202.38000500000001</v>
          </cell>
        </row>
        <row r="121">
          <cell r="B121">
            <v>120</v>
          </cell>
          <cell r="C121">
            <v>47.5</v>
          </cell>
          <cell r="E121">
            <v>205.33000200000001</v>
          </cell>
        </row>
        <row r="122">
          <cell r="B122">
            <v>121</v>
          </cell>
          <cell r="C122">
            <v>47.630001</v>
          </cell>
          <cell r="E122">
            <v>207.070007</v>
          </cell>
        </row>
        <row r="123">
          <cell r="B123">
            <v>122</v>
          </cell>
          <cell r="C123">
            <v>45.759998000000003</v>
          </cell>
          <cell r="E123">
            <v>198.729996</v>
          </cell>
        </row>
        <row r="124">
          <cell r="B124">
            <v>123</v>
          </cell>
          <cell r="C124">
            <v>45.59</v>
          </cell>
          <cell r="E124">
            <v>195.91999799999999</v>
          </cell>
        </row>
        <row r="125">
          <cell r="B125">
            <v>124</v>
          </cell>
          <cell r="C125">
            <v>44.470001000000003</v>
          </cell>
          <cell r="E125">
            <v>193.35000600000001</v>
          </cell>
        </row>
        <row r="126">
          <cell r="B126">
            <v>125</v>
          </cell>
          <cell r="C126">
            <v>43.84</v>
          </cell>
          <cell r="E126">
            <v>191.470001</v>
          </cell>
        </row>
        <row r="127">
          <cell r="B127">
            <v>126</v>
          </cell>
          <cell r="C127">
            <v>44.889999000000003</v>
          </cell>
          <cell r="E127">
            <v>196.78999300000001</v>
          </cell>
        </row>
        <row r="128">
          <cell r="B128">
            <v>127</v>
          </cell>
          <cell r="C128">
            <v>43.869999</v>
          </cell>
          <cell r="E128">
            <v>197.800003</v>
          </cell>
        </row>
        <row r="129">
          <cell r="B129">
            <v>128</v>
          </cell>
          <cell r="C129">
            <v>44.150002000000001</v>
          </cell>
          <cell r="E129">
            <v>201.279999</v>
          </cell>
        </row>
        <row r="130">
          <cell r="B130">
            <v>129</v>
          </cell>
          <cell r="C130">
            <v>44.709999000000003</v>
          </cell>
          <cell r="E130">
            <v>204.490005</v>
          </cell>
        </row>
        <row r="131">
          <cell r="B131">
            <v>130</v>
          </cell>
          <cell r="C131">
            <v>44.16</v>
          </cell>
          <cell r="E131">
            <v>204.19000199999999</v>
          </cell>
        </row>
        <row r="132">
          <cell r="B132">
            <v>131</v>
          </cell>
          <cell r="C132">
            <v>44.490001999999997</v>
          </cell>
          <cell r="E132">
            <v>204.13000500000001</v>
          </cell>
        </row>
        <row r="133">
          <cell r="B133">
            <v>132</v>
          </cell>
          <cell r="C133">
            <v>44.52</v>
          </cell>
          <cell r="E133">
            <v>203.46000699999999</v>
          </cell>
        </row>
        <row r="134">
          <cell r="B134">
            <v>133</v>
          </cell>
          <cell r="C134">
            <v>43.580002</v>
          </cell>
          <cell r="E134">
            <v>201.25</v>
          </cell>
        </row>
        <row r="135">
          <cell r="B135">
            <v>134</v>
          </cell>
          <cell r="C135">
            <v>44.130001</v>
          </cell>
          <cell r="E135">
            <v>201.63999899999999</v>
          </cell>
        </row>
        <row r="136">
          <cell r="B136">
            <v>135</v>
          </cell>
          <cell r="C136">
            <v>43.939999</v>
          </cell>
          <cell r="E136">
            <v>202.550003</v>
          </cell>
        </row>
        <row r="137">
          <cell r="B137">
            <v>136</v>
          </cell>
          <cell r="C137">
            <v>45</v>
          </cell>
          <cell r="E137">
            <v>206.16999799999999</v>
          </cell>
        </row>
        <row r="138">
          <cell r="B138">
            <v>137</v>
          </cell>
          <cell r="C138">
            <v>43.880001</v>
          </cell>
          <cell r="E138">
            <v>201.36999499999999</v>
          </cell>
        </row>
        <row r="139">
          <cell r="B139">
            <v>138</v>
          </cell>
          <cell r="C139">
            <v>43.16</v>
          </cell>
          <cell r="E139">
            <v>195.46000699999999</v>
          </cell>
        </row>
        <row r="140">
          <cell r="B140">
            <v>139</v>
          </cell>
          <cell r="C140">
            <v>44.189999</v>
          </cell>
          <cell r="E140">
            <v>198.30999800000001</v>
          </cell>
        </row>
        <row r="141">
          <cell r="B141">
            <v>140</v>
          </cell>
          <cell r="C141">
            <v>44.279998999999997</v>
          </cell>
          <cell r="E141">
            <v>202.14999399999999</v>
          </cell>
        </row>
        <row r="142">
          <cell r="B142">
            <v>141</v>
          </cell>
          <cell r="C142">
            <v>44.419998</v>
          </cell>
          <cell r="E142">
            <v>206.199997</v>
          </cell>
        </row>
        <row r="143">
          <cell r="B143">
            <v>142</v>
          </cell>
          <cell r="C143">
            <v>44.639999000000003</v>
          </cell>
          <cell r="E143">
            <v>206.38000500000001</v>
          </cell>
        </row>
        <row r="144">
          <cell r="B144">
            <v>143</v>
          </cell>
          <cell r="C144">
            <v>44.700001</v>
          </cell>
          <cell r="E144">
            <v>206.61999499999999</v>
          </cell>
        </row>
        <row r="145">
          <cell r="B145">
            <v>144</v>
          </cell>
          <cell r="C145">
            <v>44.630001</v>
          </cell>
          <cell r="E145">
            <v>207.33000200000001</v>
          </cell>
        </row>
        <row r="146">
          <cell r="B146">
            <v>145</v>
          </cell>
          <cell r="C146">
            <v>44.529998999999997</v>
          </cell>
          <cell r="E146">
            <v>206.08000200000001</v>
          </cell>
        </row>
        <row r="147">
          <cell r="B147">
            <v>146</v>
          </cell>
          <cell r="C147">
            <v>44.490001999999997</v>
          </cell>
          <cell r="E147">
            <v>206.740005</v>
          </cell>
        </row>
        <row r="148">
          <cell r="B148">
            <v>147</v>
          </cell>
          <cell r="C148">
            <v>46.18</v>
          </cell>
          <cell r="E148">
            <v>207</v>
          </cell>
        </row>
        <row r="149">
          <cell r="B149">
            <v>148</v>
          </cell>
          <cell r="C149">
            <v>47.990001999999997</v>
          </cell>
          <cell r="E149">
            <v>218.08000200000001</v>
          </cell>
        </row>
        <row r="150">
          <cell r="B150">
            <v>149</v>
          </cell>
          <cell r="C150">
            <v>47.18</v>
          </cell>
          <cell r="E150">
            <v>219.75</v>
          </cell>
        </row>
        <row r="151">
          <cell r="B151">
            <v>150</v>
          </cell>
          <cell r="C151">
            <v>48.130001</v>
          </cell>
          <cell r="E151">
            <v>221.990005</v>
          </cell>
        </row>
        <row r="152">
          <cell r="B152">
            <v>151</v>
          </cell>
          <cell r="C152">
            <v>49.18</v>
          </cell>
          <cell r="E152">
            <v>224.19000199999999</v>
          </cell>
        </row>
        <row r="153">
          <cell r="B153">
            <v>152</v>
          </cell>
          <cell r="C153">
            <v>48.93</v>
          </cell>
          <cell r="E153">
            <v>221.63999899999999</v>
          </cell>
        </row>
        <row r="154">
          <cell r="B154">
            <v>153</v>
          </cell>
          <cell r="C154">
            <v>49.209999000000003</v>
          </cell>
          <cell r="E154">
            <v>219.949997</v>
          </cell>
        </row>
        <row r="155">
          <cell r="B155">
            <v>154</v>
          </cell>
          <cell r="C155">
            <v>48.860000999999997</v>
          </cell>
          <cell r="E155">
            <v>222.39999399999999</v>
          </cell>
        </row>
        <row r="156">
          <cell r="B156">
            <v>155</v>
          </cell>
          <cell r="C156">
            <v>48.759998000000003</v>
          </cell>
          <cell r="E156">
            <v>227</v>
          </cell>
        </row>
        <row r="157">
          <cell r="B157">
            <v>156</v>
          </cell>
          <cell r="C157">
            <v>47.91</v>
          </cell>
          <cell r="E157">
            <v>228.94000199999999</v>
          </cell>
        </row>
        <row r="158">
          <cell r="B158">
            <v>157</v>
          </cell>
          <cell r="C158">
            <v>46.259998000000003</v>
          </cell>
          <cell r="E158">
            <v>229.86999499999999</v>
          </cell>
        </row>
        <row r="159">
          <cell r="B159">
            <v>158</v>
          </cell>
          <cell r="C159">
            <v>46.439999</v>
          </cell>
          <cell r="E159">
            <v>221.66000399999999</v>
          </cell>
        </row>
        <row r="160">
          <cell r="B160">
            <v>159</v>
          </cell>
          <cell r="C160">
            <v>45.75</v>
          </cell>
          <cell r="E160">
            <v>216.63000500000001</v>
          </cell>
        </row>
        <row r="161">
          <cell r="B161">
            <v>160</v>
          </cell>
          <cell r="C161">
            <v>44.919998</v>
          </cell>
          <cell r="E161">
            <v>214.08999600000001</v>
          </cell>
        </row>
        <row r="162">
          <cell r="B162">
            <v>161</v>
          </cell>
          <cell r="C162">
            <v>44.549999</v>
          </cell>
          <cell r="E162">
            <v>214.33000200000001</v>
          </cell>
        </row>
        <row r="163">
          <cell r="B163">
            <v>162</v>
          </cell>
          <cell r="C163">
            <v>45.43</v>
          </cell>
          <cell r="E163">
            <v>214.30999800000001</v>
          </cell>
        </row>
        <row r="164">
          <cell r="B164">
            <v>163</v>
          </cell>
          <cell r="C164">
            <v>45.900002000000001</v>
          </cell>
          <cell r="E164">
            <v>214.28999300000001</v>
          </cell>
        </row>
        <row r="165">
          <cell r="B165">
            <v>164</v>
          </cell>
          <cell r="C165">
            <v>45.470001000000003</v>
          </cell>
          <cell r="E165">
            <v>212.16999799999999</v>
          </cell>
        </row>
        <row r="166">
          <cell r="B166">
            <v>165</v>
          </cell>
          <cell r="C166">
            <v>45.869999</v>
          </cell>
          <cell r="E166">
            <v>201.16000399999999</v>
          </cell>
        </row>
        <row r="167">
          <cell r="B167">
            <v>166</v>
          </cell>
          <cell r="C167">
            <v>46.139999000000003</v>
          </cell>
          <cell r="E167">
            <v>201.55999800000001</v>
          </cell>
        </row>
        <row r="168">
          <cell r="B168">
            <v>167</v>
          </cell>
          <cell r="C168">
            <v>46.939999</v>
          </cell>
          <cell r="E168">
            <v>205.35000600000001</v>
          </cell>
        </row>
        <row r="169">
          <cell r="B169">
            <v>168</v>
          </cell>
          <cell r="C169">
            <v>46.889999000000003</v>
          </cell>
          <cell r="E169">
            <v>204.94000199999999</v>
          </cell>
        </row>
        <row r="170">
          <cell r="B170">
            <v>169</v>
          </cell>
          <cell r="C170">
            <v>46.43</v>
          </cell>
          <cell r="E170">
            <v>200.58999600000001</v>
          </cell>
        </row>
        <row r="171">
          <cell r="B171">
            <v>170</v>
          </cell>
          <cell r="C171">
            <v>48.279998999999997</v>
          </cell>
          <cell r="E171">
            <v>198.41000399999999</v>
          </cell>
        </row>
        <row r="172">
          <cell r="B172">
            <v>171</v>
          </cell>
          <cell r="C172">
            <v>48.509998000000003</v>
          </cell>
          <cell r="E172">
            <v>199.820007</v>
          </cell>
        </row>
        <row r="173">
          <cell r="B173">
            <v>172</v>
          </cell>
          <cell r="C173">
            <v>49.380001</v>
          </cell>
          <cell r="E173">
            <v>201.5</v>
          </cell>
        </row>
        <row r="174">
          <cell r="B174">
            <v>173</v>
          </cell>
          <cell r="C174">
            <v>49.279998999999997</v>
          </cell>
          <cell r="E174">
            <v>203.60000600000001</v>
          </cell>
        </row>
        <row r="175">
          <cell r="B175">
            <v>174</v>
          </cell>
          <cell r="C175">
            <v>49.049999</v>
          </cell>
          <cell r="E175">
            <v>203.070007</v>
          </cell>
        </row>
        <row r="176">
          <cell r="B176">
            <v>175</v>
          </cell>
          <cell r="C176">
            <v>47.919998</v>
          </cell>
          <cell r="E176">
            <v>201.240005</v>
          </cell>
        </row>
        <row r="177">
          <cell r="B177">
            <v>176</v>
          </cell>
          <cell r="C177">
            <v>47.419998</v>
          </cell>
          <cell r="E177">
            <v>199.88999899999999</v>
          </cell>
        </row>
        <row r="178">
          <cell r="B178">
            <v>177</v>
          </cell>
          <cell r="C178">
            <v>47.790000999999997</v>
          </cell>
          <cell r="E178">
            <v>203.41000399999999</v>
          </cell>
        </row>
        <row r="179">
          <cell r="B179">
            <v>178</v>
          </cell>
          <cell r="C179">
            <v>47.68</v>
          </cell>
          <cell r="E179">
            <v>203.63999899999999</v>
          </cell>
        </row>
        <row r="180">
          <cell r="B180">
            <v>179</v>
          </cell>
          <cell r="C180">
            <v>46.07</v>
          </cell>
          <cell r="E180">
            <v>194.740005</v>
          </cell>
        </row>
        <row r="181">
          <cell r="B181">
            <v>180</v>
          </cell>
          <cell r="C181">
            <v>45.959999000000003</v>
          </cell>
          <cell r="E181">
            <v>191.949997</v>
          </cell>
        </row>
        <row r="182">
          <cell r="B182">
            <v>181</v>
          </cell>
          <cell r="C182">
            <v>45.560001</v>
          </cell>
          <cell r="E182">
            <v>191.21000699999999</v>
          </cell>
        </row>
        <row r="183">
          <cell r="B183">
            <v>182</v>
          </cell>
          <cell r="C183">
            <v>44.779998999999997</v>
          </cell>
          <cell r="E183">
            <v>186.66999799999999</v>
          </cell>
        </row>
        <row r="184">
          <cell r="B184">
            <v>183</v>
          </cell>
          <cell r="C184">
            <v>43.599997999999999</v>
          </cell>
          <cell r="E184">
            <v>184.69000199999999</v>
          </cell>
        </row>
        <row r="185">
          <cell r="B185">
            <v>184</v>
          </cell>
          <cell r="C185">
            <v>45.02</v>
          </cell>
          <cell r="E185">
            <v>187.05999800000001</v>
          </cell>
        </row>
        <row r="186">
          <cell r="B186">
            <v>185</v>
          </cell>
          <cell r="C186">
            <v>44.200001</v>
          </cell>
          <cell r="E186">
            <v>187.58000200000001</v>
          </cell>
        </row>
        <row r="187">
          <cell r="B187">
            <v>186</v>
          </cell>
          <cell r="C187">
            <v>42.470001000000003</v>
          </cell>
          <cell r="E187">
            <v>182.83000200000001</v>
          </cell>
        </row>
        <row r="188">
          <cell r="B188">
            <v>187</v>
          </cell>
          <cell r="C188">
            <v>43.16</v>
          </cell>
          <cell r="E188">
            <v>192.61000100000001</v>
          </cell>
        </row>
        <row r="189">
          <cell r="B189">
            <v>188</v>
          </cell>
          <cell r="C189">
            <v>42.490001999999997</v>
          </cell>
          <cell r="E189">
            <v>194.85000600000001</v>
          </cell>
        </row>
        <row r="190">
          <cell r="B190">
            <v>189</v>
          </cell>
          <cell r="C190">
            <v>40.950001</v>
          </cell>
          <cell r="E190">
            <v>195.66000399999999</v>
          </cell>
        </row>
        <row r="191">
          <cell r="B191">
            <v>190</v>
          </cell>
          <cell r="C191">
            <v>38.340000000000003</v>
          </cell>
          <cell r="E191">
            <v>196.699997</v>
          </cell>
        </row>
        <row r="192">
          <cell r="B192">
            <v>191</v>
          </cell>
          <cell r="C192">
            <v>38.590000000000003</v>
          </cell>
          <cell r="E192">
            <v>210</v>
          </cell>
        </row>
        <row r="193">
          <cell r="B193">
            <v>192</v>
          </cell>
          <cell r="C193">
            <v>41.040000999999997</v>
          </cell>
          <cell r="E193">
            <v>209.779999</v>
          </cell>
        </row>
        <row r="194">
          <cell r="B194">
            <v>193</v>
          </cell>
          <cell r="C194">
            <v>40.669998</v>
          </cell>
          <cell r="E194">
            <v>211.78999300000001</v>
          </cell>
        </row>
        <row r="195">
          <cell r="B195">
            <v>194</v>
          </cell>
          <cell r="C195">
            <v>40.330002</v>
          </cell>
          <cell r="E195">
            <v>214.83000200000001</v>
          </cell>
        </row>
        <row r="196">
          <cell r="B196">
            <v>195</v>
          </cell>
          <cell r="C196">
            <v>41.200001</v>
          </cell>
          <cell r="E196">
            <v>215.44000199999999</v>
          </cell>
        </row>
        <row r="197">
          <cell r="B197">
            <v>196</v>
          </cell>
          <cell r="C197">
            <v>41.5</v>
          </cell>
          <cell r="E197">
            <v>216.46000699999999</v>
          </cell>
        </row>
        <row r="198">
          <cell r="B198">
            <v>197</v>
          </cell>
          <cell r="C198">
            <v>42.799999</v>
          </cell>
          <cell r="E198">
            <v>216.08000200000001</v>
          </cell>
        </row>
        <row r="199">
          <cell r="B199">
            <v>198</v>
          </cell>
          <cell r="C199">
            <v>43.029998999999997</v>
          </cell>
          <cell r="E199">
            <v>221.699997</v>
          </cell>
        </row>
        <row r="200">
          <cell r="B200">
            <v>199</v>
          </cell>
          <cell r="C200">
            <v>42.900002000000001</v>
          </cell>
          <cell r="E200">
            <v>220.91000399999999</v>
          </cell>
        </row>
        <row r="201">
          <cell r="B201">
            <v>200</v>
          </cell>
          <cell r="C201">
            <v>42.84</v>
          </cell>
          <cell r="E201">
            <v>223.71000699999999</v>
          </cell>
        </row>
        <row r="202">
          <cell r="B202">
            <v>201</v>
          </cell>
          <cell r="C202">
            <v>44.18</v>
          </cell>
          <cell r="E202">
            <v>222.71000699999999</v>
          </cell>
        </row>
        <row r="203">
          <cell r="B203">
            <v>202</v>
          </cell>
          <cell r="C203">
            <v>43.09</v>
          </cell>
          <cell r="E203">
            <v>222.16999799999999</v>
          </cell>
        </row>
        <row r="204">
          <cell r="B204">
            <v>203</v>
          </cell>
          <cell r="C204">
            <v>43.07</v>
          </cell>
          <cell r="E204">
            <v>222.21000699999999</v>
          </cell>
        </row>
        <row r="205">
          <cell r="B205">
            <v>204</v>
          </cell>
          <cell r="C205">
            <v>43.73</v>
          </cell>
          <cell r="E205">
            <v>223.36000100000001</v>
          </cell>
        </row>
        <row r="206">
          <cell r="B206">
            <v>205</v>
          </cell>
          <cell r="C206">
            <v>43.549999</v>
          </cell>
          <cell r="E206">
            <v>221.85000600000001</v>
          </cell>
        </row>
        <row r="207">
          <cell r="B207">
            <v>206</v>
          </cell>
          <cell r="C207">
            <v>43.439999</v>
          </cell>
          <cell r="E207">
            <v>221.03999300000001</v>
          </cell>
        </row>
        <row r="208">
          <cell r="B208">
            <v>207</v>
          </cell>
          <cell r="C208">
            <v>43</v>
          </cell>
          <cell r="E208">
            <v>223.08000200000001</v>
          </cell>
        </row>
        <row r="209">
          <cell r="B209">
            <v>208</v>
          </cell>
          <cell r="C209">
            <v>41.220001000000003</v>
          </cell>
          <cell r="E209">
            <v>222.820007</v>
          </cell>
        </row>
        <row r="210">
          <cell r="B210">
            <v>209</v>
          </cell>
          <cell r="C210">
            <v>40.900002000000001</v>
          </cell>
          <cell r="E210">
            <v>219.770004</v>
          </cell>
        </row>
        <row r="211">
          <cell r="B211">
            <v>210</v>
          </cell>
          <cell r="C211">
            <v>40.830002</v>
          </cell>
          <cell r="E211">
            <v>220.80999800000001</v>
          </cell>
        </row>
        <row r="212">
          <cell r="B212">
            <v>211</v>
          </cell>
          <cell r="C212">
            <v>40.139999000000003</v>
          </cell>
          <cell r="E212">
            <v>216.020004</v>
          </cell>
        </row>
        <row r="213">
          <cell r="B213">
            <v>212</v>
          </cell>
          <cell r="C213">
            <v>39.700001</v>
          </cell>
          <cell r="E213">
            <v>216.21000699999999</v>
          </cell>
        </row>
        <row r="214">
          <cell r="B214">
            <v>213</v>
          </cell>
          <cell r="C214">
            <v>39.389999000000003</v>
          </cell>
          <cell r="E214">
            <v>215.89999399999999</v>
          </cell>
        </row>
        <row r="215">
          <cell r="B215">
            <v>214</v>
          </cell>
          <cell r="C215">
            <v>39.669998</v>
          </cell>
          <cell r="E215">
            <v>217.029999</v>
          </cell>
        </row>
        <row r="216">
          <cell r="B216">
            <v>215</v>
          </cell>
          <cell r="C216">
            <v>39.590000000000003</v>
          </cell>
          <cell r="E216">
            <v>216.050003</v>
          </cell>
        </row>
        <row r="217">
          <cell r="B217">
            <v>216</v>
          </cell>
          <cell r="C217">
            <v>39.169998</v>
          </cell>
          <cell r="E217">
            <v>216.699997</v>
          </cell>
        </row>
        <row r="218">
          <cell r="B218">
            <v>217</v>
          </cell>
          <cell r="C218">
            <v>38.82</v>
          </cell>
          <cell r="E218">
            <v>218.270004</v>
          </cell>
        </row>
        <row r="219">
          <cell r="B219">
            <v>218</v>
          </cell>
          <cell r="C219">
            <v>37.57</v>
          </cell>
          <cell r="E219">
            <v>227.80999800000001</v>
          </cell>
        </row>
        <row r="220">
          <cell r="B220">
            <v>219</v>
          </cell>
          <cell r="C220">
            <v>38.849997999999999</v>
          </cell>
          <cell r="E220">
            <v>229.91999799999999</v>
          </cell>
        </row>
        <row r="221">
          <cell r="B221">
            <v>220</v>
          </cell>
          <cell r="C221">
            <v>39.57</v>
          </cell>
          <cell r="E221">
            <v>232.16000399999999</v>
          </cell>
        </row>
        <row r="222">
          <cell r="B222">
            <v>221</v>
          </cell>
          <cell r="C222">
            <v>39.659999999999997</v>
          </cell>
          <cell r="E222">
            <v>235.08000200000001</v>
          </cell>
        </row>
        <row r="223">
          <cell r="B223">
            <v>222</v>
          </cell>
          <cell r="C223">
            <v>38.909999999999997</v>
          </cell>
          <cell r="E223">
            <v>232.570007</v>
          </cell>
        </row>
        <row r="224">
          <cell r="B224">
            <v>223</v>
          </cell>
          <cell r="C224">
            <v>37.560001</v>
          </cell>
          <cell r="E224">
            <v>216.300003</v>
          </cell>
        </row>
        <row r="225">
          <cell r="B225">
            <v>224</v>
          </cell>
          <cell r="C225">
            <v>37.290000999999997</v>
          </cell>
          <cell r="E225">
            <v>216.699997</v>
          </cell>
        </row>
        <row r="226">
          <cell r="B226">
            <v>225</v>
          </cell>
          <cell r="C226">
            <v>36.450001</v>
          </cell>
          <cell r="E226">
            <v>210.300003</v>
          </cell>
        </row>
        <row r="227">
          <cell r="B227">
            <v>226</v>
          </cell>
          <cell r="C227">
            <v>36.25</v>
          </cell>
          <cell r="E227">
            <v>213.96000699999999</v>
          </cell>
        </row>
        <row r="228">
          <cell r="B228">
            <v>227</v>
          </cell>
          <cell r="C228">
            <v>36.810001</v>
          </cell>
          <cell r="E228">
            <v>212.44000199999999</v>
          </cell>
        </row>
        <row r="229">
          <cell r="B229">
            <v>228</v>
          </cell>
          <cell r="C229">
            <v>35.68</v>
          </cell>
          <cell r="E229">
            <v>210.53999300000001</v>
          </cell>
        </row>
        <row r="230">
          <cell r="B230">
            <v>229</v>
          </cell>
          <cell r="C230">
            <v>36.139999000000003</v>
          </cell>
          <cell r="E230">
            <v>212.070007</v>
          </cell>
        </row>
        <row r="231">
          <cell r="B231">
            <v>230</v>
          </cell>
          <cell r="C231">
            <v>37.130001</v>
          </cell>
          <cell r="E231">
            <v>213.61999499999999</v>
          </cell>
        </row>
        <row r="232">
          <cell r="B232">
            <v>231</v>
          </cell>
          <cell r="C232">
            <v>38.619999</v>
          </cell>
          <cell r="E232">
            <v>222.58999600000001</v>
          </cell>
        </row>
        <row r="233">
          <cell r="B233">
            <v>232</v>
          </cell>
          <cell r="C233">
            <v>37.540000999999997</v>
          </cell>
          <cell r="E233">
            <v>215.929993</v>
          </cell>
        </row>
        <row r="234">
          <cell r="B234">
            <v>233</v>
          </cell>
          <cell r="C234">
            <v>37.450001</v>
          </cell>
          <cell r="E234">
            <v>214.64999399999999</v>
          </cell>
        </row>
        <row r="235">
          <cell r="B235">
            <v>234</v>
          </cell>
          <cell r="C235">
            <v>36.369999</v>
          </cell>
          <cell r="E235">
            <v>206.28999300000001</v>
          </cell>
        </row>
        <row r="236">
          <cell r="B236">
            <v>235</v>
          </cell>
          <cell r="C236">
            <v>35.759998000000003</v>
          </cell>
          <cell r="E236">
            <v>202.990005</v>
          </cell>
        </row>
        <row r="237">
          <cell r="B237">
            <v>236</v>
          </cell>
          <cell r="C237">
            <v>35.57</v>
          </cell>
          <cell r="E237">
            <v>205.21000699999999</v>
          </cell>
        </row>
        <row r="238">
          <cell r="B238">
            <v>237</v>
          </cell>
          <cell r="C238">
            <v>35.07</v>
          </cell>
          <cell r="E238">
            <v>203.029999</v>
          </cell>
        </row>
        <row r="239">
          <cell r="B239">
            <v>238</v>
          </cell>
          <cell r="C239">
            <v>35.169998</v>
          </cell>
          <cell r="E239">
            <v>204.33000200000001</v>
          </cell>
        </row>
        <row r="240">
          <cell r="B240">
            <v>239</v>
          </cell>
          <cell r="C240">
            <v>34.810001</v>
          </cell>
          <cell r="E240">
            <v>207.19000199999999</v>
          </cell>
        </row>
        <row r="241">
          <cell r="B241">
            <v>240</v>
          </cell>
          <cell r="C241">
            <v>35.990001999999997</v>
          </cell>
          <cell r="E241">
            <v>213.08999600000001</v>
          </cell>
        </row>
        <row r="242">
          <cell r="B242">
            <v>241</v>
          </cell>
          <cell r="C242">
            <v>34.880001</v>
          </cell>
          <cell r="E242">
            <v>207.94000199999999</v>
          </cell>
        </row>
        <row r="243">
          <cell r="B243">
            <v>242</v>
          </cell>
          <cell r="C243">
            <v>34.450001</v>
          </cell>
          <cell r="E243">
            <v>206.759995</v>
          </cell>
        </row>
        <row r="244">
          <cell r="B244">
            <v>243</v>
          </cell>
          <cell r="C244">
            <v>33.860000999999997</v>
          </cell>
          <cell r="E244">
            <v>197.820007</v>
          </cell>
        </row>
        <row r="245">
          <cell r="B245">
            <v>244</v>
          </cell>
          <cell r="C245">
            <v>35.869999</v>
          </cell>
          <cell r="E245">
            <v>204.14999399999999</v>
          </cell>
        </row>
        <row r="246">
          <cell r="B246">
            <v>245</v>
          </cell>
          <cell r="C246">
            <v>35.650002000000001</v>
          </cell>
          <cell r="E246">
            <v>205.64999399999999</v>
          </cell>
        </row>
        <row r="247">
          <cell r="B247">
            <v>246</v>
          </cell>
          <cell r="C247">
            <v>35.840000000000003</v>
          </cell>
          <cell r="E247">
            <v>209.30999800000001</v>
          </cell>
        </row>
        <row r="248">
          <cell r="B248">
            <v>247</v>
          </cell>
          <cell r="C248">
            <v>36.669998</v>
          </cell>
          <cell r="E248">
            <v>212.990005</v>
          </cell>
        </row>
        <row r="249">
          <cell r="B249">
            <v>248</v>
          </cell>
          <cell r="C249">
            <v>37.020000000000003</v>
          </cell>
          <cell r="E249">
            <v>217.13999899999999</v>
          </cell>
        </row>
        <row r="250">
          <cell r="B250">
            <v>249</v>
          </cell>
          <cell r="C250">
            <v>37.200001</v>
          </cell>
          <cell r="E250">
            <v>215.85000600000001</v>
          </cell>
        </row>
        <row r="251">
          <cell r="B251">
            <v>250</v>
          </cell>
          <cell r="C251">
            <v>36.669998</v>
          </cell>
          <cell r="E251">
            <v>217.570007</v>
          </cell>
        </row>
        <row r="252">
          <cell r="B252">
            <v>251</v>
          </cell>
          <cell r="C252">
            <v>36.700001</v>
          </cell>
          <cell r="E252">
            <v>220</v>
          </cell>
        </row>
        <row r="253">
          <cell r="B253">
            <v>252</v>
          </cell>
          <cell r="C253">
            <v>36.189999</v>
          </cell>
          <cell r="E253">
            <v>222.89999399999999</v>
          </cell>
        </row>
        <row r="254">
          <cell r="B254">
            <v>253</v>
          </cell>
        </row>
        <row r="255">
          <cell r="B255">
            <v>254</v>
          </cell>
        </row>
        <row r="256">
          <cell r="B256">
            <v>255</v>
          </cell>
        </row>
        <row r="257">
          <cell r="B257">
            <v>256</v>
          </cell>
        </row>
        <row r="258">
          <cell r="B258">
            <v>257</v>
          </cell>
        </row>
      </sheetData>
      <sheetData sheetId="1"/>
      <sheetData sheetId="2">
        <row r="1">
          <cell r="C1" t="str">
            <v>BAC closing price</v>
          </cell>
          <cell r="E1" t="str">
            <v>CAT closing price</v>
          </cell>
          <cell r="I1" t="str">
            <v>Forecast 3period weigted average</v>
          </cell>
          <cell r="L1" t="str">
            <v>Forecast 3period weigted average</v>
          </cell>
        </row>
        <row r="2">
          <cell r="B2">
            <v>1</v>
          </cell>
          <cell r="C2">
            <v>43.119999</v>
          </cell>
          <cell r="E2">
            <v>239.759995</v>
          </cell>
          <cell r="I2" t="str">
            <v>NA</v>
          </cell>
          <cell r="L2" t="str">
            <v>NA</v>
          </cell>
        </row>
        <row r="3">
          <cell r="B3">
            <v>2</v>
          </cell>
          <cell r="C3">
            <v>42.880001</v>
          </cell>
          <cell r="E3">
            <v>240.16000399999999</v>
          </cell>
          <cell r="I3" t="str">
            <v>NA</v>
          </cell>
          <cell r="L3" t="str">
            <v>NA</v>
          </cell>
        </row>
        <row r="4">
          <cell r="B4">
            <v>3</v>
          </cell>
          <cell r="C4">
            <v>42.32</v>
          </cell>
          <cell r="E4">
            <v>234.64999399999999</v>
          </cell>
          <cell r="I4" t="str">
            <v>NA</v>
          </cell>
          <cell r="L4" t="str">
            <v>NA</v>
          </cell>
        </row>
        <row r="5">
          <cell r="B5">
            <v>4</v>
          </cell>
          <cell r="C5">
            <v>41.689999</v>
          </cell>
          <cell r="E5">
            <v>225.729996</v>
          </cell>
          <cell r="I5">
            <v>42.648000100000004</v>
          </cell>
          <cell r="L5">
            <v>237.32499719999998</v>
          </cell>
        </row>
        <row r="6">
          <cell r="B6">
            <v>5</v>
          </cell>
          <cell r="C6">
            <v>41.860000999999997</v>
          </cell>
          <cell r="E6">
            <v>220.699997</v>
          </cell>
          <cell r="I6">
            <v>42.116999700000001</v>
          </cell>
          <cell r="L6">
            <v>231.29199699999998</v>
          </cell>
        </row>
        <row r="7">
          <cell r="B7">
            <v>6</v>
          </cell>
          <cell r="C7">
            <v>41.360000999999997</v>
          </cell>
          <cell r="E7">
            <v>219.009995</v>
          </cell>
          <cell r="I7">
            <v>41.901000199999999</v>
          </cell>
          <cell r="L7">
            <v>224.9989961</v>
          </cell>
        </row>
        <row r="8">
          <cell r="B8">
            <v>7</v>
          </cell>
          <cell r="C8">
            <v>41.389999000000003</v>
          </cell>
          <cell r="E8">
            <v>219.46000699999999</v>
          </cell>
          <cell r="I8">
            <v>41.5760006</v>
          </cell>
          <cell r="L8">
            <v>220.86099580000001</v>
          </cell>
        </row>
        <row r="9">
          <cell r="B9">
            <v>8</v>
          </cell>
          <cell r="C9">
            <v>41.619999</v>
          </cell>
          <cell r="E9">
            <v>217.16000399999999</v>
          </cell>
          <cell r="I9">
            <v>41.475000000000001</v>
          </cell>
          <cell r="L9">
            <v>219.57300140000001</v>
          </cell>
        </row>
        <row r="10">
          <cell r="B10">
            <v>9</v>
          </cell>
          <cell r="C10">
            <v>39.799999</v>
          </cell>
          <cell r="E10">
            <v>209.449997</v>
          </cell>
          <cell r="I10">
            <v>41.498999400000002</v>
          </cell>
          <cell r="L10">
            <v>218.22000309999999</v>
          </cell>
        </row>
        <row r="11">
          <cell r="B11">
            <v>10</v>
          </cell>
          <cell r="C11">
            <v>38.779998999999997</v>
          </cell>
          <cell r="E11">
            <v>208.86000100000001</v>
          </cell>
          <cell r="I11">
            <v>40.663999000000004</v>
          </cell>
          <cell r="L11">
            <v>213.76500110000001</v>
          </cell>
        </row>
        <row r="12">
          <cell r="B12">
            <v>11</v>
          </cell>
          <cell r="C12">
            <v>39.75</v>
          </cell>
          <cell r="E12">
            <v>213.21000699999999</v>
          </cell>
          <cell r="I12">
            <v>39.653998999999999</v>
          </cell>
          <cell r="L12">
            <v>210.69700040000001</v>
          </cell>
        </row>
        <row r="13">
          <cell r="B13">
            <v>12</v>
          </cell>
          <cell r="C13">
            <v>39.970001000000003</v>
          </cell>
          <cell r="E13">
            <v>213.13000500000001</v>
          </cell>
          <cell r="I13">
            <v>39.468999499999995</v>
          </cell>
          <cell r="L13">
            <v>211.1530032</v>
          </cell>
        </row>
        <row r="14">
          <cell r="B14">
            <v>13</v>
          </cell>
          <cell r="C14">
            <v>40.200001</v>
          </cell>
          <cell r="E14">
            <v>213.78999300000001</v>
          </cell>
          <cell r="I14">
            <v>39.6660003</v>
          </cell>
          <cell r="L14">
            <v>212.30000480000001</v>
          </cell>
        </row>
        <row r="15">
          <cell r="B15">
            <v>14</v>
          </cell>
          <cell r="C15">
            <v>40.830002</v>
          </cell>
          <cell r="E15">
            <v>219.33999600000001</v>
          </cell>
          <cell r="I15">
            <v>40.041000800000006</v>
          </cell>
          <cell r="L15">
            <v>213.47599940000001</v>
          </cell>
        </row>
        <row r="16">
          <cell r="B16">
            <v>15</v>
          </cell>
          <cell r="C16">
            <v>41.619999</v>
          </cell>
          <cell r="E16">
            <v>216.30999800000001</v>
          </cell>
          <cell r="I16">
            <v>40.469001500000005</v>
          </cell>
          <cell r="L16">
            <v>216.43299690000001</v>
          </cell>
        </row>
        <row r="17">
          <cell r="B17">
            <v>16</v>
          </cell>
          <cell r="C17">
            <v>41.560001</v>
          </cell>
          <cell r="E17">
            <v>216.270004</v>
          </cell>
          <cell r="I17">
            <v>41.0990003</v>
          </cell>
          <cell r="L17">
            <v>216.71499640000002</v>
          </cell>
        </row>
        <row r="18">
          <cell r="B18">
            <v>17</v>
          </cell>
          <cell r="C18">
            <v>40.889999000000003</v>
          </cell>
          <cell r="E18">
            <v>215.10000600000001</v>
          </cell>
          <cell r="I18">
            <v>41.432000599999995</v>
          </cell>
          <cell r="L18">
            <v>216.89600059999998</v>
          </cell>
        </row>
        <row r="19">
          <cell r="B19">
            <v>18</v>
          </cell>
          <cell r="C19">
            <v>41.23</v>
          </cell>
          <cell r="E19">
            <v>217.63000500000001</v>
          </cell>
          <cell r="I19">
            <v>41.236999600000004</v>
          </cell>
          <cell r="L19">
            <v>215.69300380000001</v>
          </cell>
        </row>
        <row r="20">
          <cell r="B20">
            <v>19</v>
          </cell>
          <cell r="C20">
            <v>41.540000999999997</v>
          </cell>
          <cell r="E20">
            <v>216.71000699999999</v>
          </cell>
          <cell r="I20">
            <v>41.193999899999994</v>
          </cell>
          <cell r="L20">
            <v>216.5990051</v>
          </cell>
        </row>
        <row r="21">
          <cell r="B21">
            <v>20</v>
          </cell>
          <cell r="C21">
            <v>41.150002000000001</v>
          </cell>
          <cell r="E21">
            <v>217.759995</v>
          </cell>
          <cell r="I21">
            <v>41.317000299999997</v>
          </cell>
          <cell r="L21">
            <v>216.66400620000002</v>
          </cell>
        </row>
        <row r="22">
          <cell r="B22">
            <v>21</v>
          </cell>
          <cell r="C22">
            <v>40.07</v>
          </cell>
          <cell r="E22">
            <v>213.520004</v>
          </cell>
          <cell r="I22">
            <v>41.283001299999995</v>
          </cell>
          <cell r="L22">
            <v>217.4190006</v>
          </cell>
        </row>
        <row r="23">
          <cell r="B23">
            <v>22</v>
          </cell>
          <cell r="C23">
            <v>39.75</v>
          </cell>
          <cell r="E23">
            <v>214.69000199999999</v>
          </cell>
          <cell r="I23">
            <v>40.688000799999998</v>
          </cell>
          <cell r="L23">
            <v>215.43000189999998</v>
          </cell>
        </row>
        <row r="24">
          <cell r="B24">
            <v>23</v>
          </cell>
          <cell r="C24">
            <v>38.779998999999997</v>
          </cell>
          <cell r="E24">
            <v>212.11000100000001</v>
          </cell>
          <cell r="I24">
            <v>40.126000399999995</v>
          </cell>
          <cell r="L24">
            <v>214.95300119999999</v>
          </cell>
        </row>
        <row r="25">
          <cell r="B25">
            <v>24</v>
          </cell>
          <cell r="C25">
            <v>40.040000999999997</v>
          </cell>
          <cell r="E25">
            <v>217.41999799999999</v>
          </cell>
          <cell r="I25">
            <v>39.328999499999995</v>
          </cell>
          <cell r="L25">
            <v>213.1660019</v>
          </cell>
        </row>
        <row r="26">
          <cell r="B26">
            <v>25</v>
          </cell>
          <cell r="C26">
            <v>40.630001</v>
          </cell>
          <cell r="E26">
            <v>218.58000200000001</v>
          </cell>
          <cell r="I26">
            <v>39.604000200000002</v>
          </cell>
          <cell r="L26">
            <v>215.2809997</v>
          </cell>
        </row>
        <row r="27">
          <cell r="B27">
            <v>26</v>
          </cell>
          <cell r="C27">
            <v>39.860000999999997</v>
          </cell>
          <cell r="E27">
            <v>215.19000199999999</v>
          </cell>
          <cell r="I27">
            <v>40.083000599999998</v>
          </cell>
          <cell r="L27">
            <v>216.93800060000001</v>
          </cell>
        </row>
        <row r="28">
          <cell r="B28">
            <v>27</v>
          </cell>
          <cell r="C28">
            <v>38.860000999999997</v>
          </cell>
          <cell r="E28">
            <v>211.63999899999999</v>
          </cell>
          <cell r="I28">
            <v>40.127001</v>
          </cell>
          <cell r="L28">
            <v>216.65300120000001</v>
          </cell>
        </row>
        <row r="29">
          <cell r="B29">
            <v>28</v>
          </cell>
          <cell r="C29">
            <v>38.830002</v>
          </cell>
          <cell r="E29">
            <v>211.41000399999999</v>
          </cell>
          <cell r="I29">
            <v>39.514000999999993</v>
          </cell>
          <cell r="L29">
            <v>214.09300049999999</v>
          </cell>
        </row>
        <row r="30">
          <cell r="B30">
            <v>29</v>
          </cell>
          <cell r="C30">
            <v>37.919998</v>
          </cell>
          <cell r="E30">
            <v>207.949997</v>
          </cell>
          <cell r="I30">
            <v>39.045001499999998</v>
          </cell>
          <cell r="L30">
            <v>212.23500209999997</v>
          </cell>
        </row>
        <row r="31">
          <cell r="B31">
            <v>30</v>
          </cell>
          <cell r="C31">
            <v>36.93</v>
          </cell>
          <cell r="E31">
            <v>203.08000200000001</v>
          </cell>
          <cell r="I31">
            <v>38.380999799999998</v>
          </cell>
          <cell r="L31">
            <v>209.7259995</v>
          </cell>
        </row>
        <row r="32">
          <cell r="B32">
            <v>31</v>
          </cell>
          <cell r="C32">
            <v>37.689999</v>
          </cell>
          <cell r="E32">
            <v>207.96000699999999</v>
          </cell>
          <cell r="I32">
            <v>37.606999799999997</v>
          </cell>
          <cell r="L32">
            <v>206.2070009</v>
          </cell>
        </row>
        <row r="33">
          <cell r="B33">
            <v>32</v>
          </cell>
          <cell r="C33">
            <v>38.459999000000003</v>
          </cell>
          <cell r="E33">
            <v>210.729996</v>
          </cell>
          <cell r="I33">
            <v>37.507999099999999</v>
          </cell>
          <cell r="L33">
            <v>206.49400350000002</v>
          </cell>
        </row>
        <row r="34">
          <cell r="B34">
            <v>33</v>
          </cell>
          <cell r="C34">
            <v>37.959999000000003</v>
          </cell>
          <cell r="E34">
            <v>209.16000399999999</v>
          </cell>
          <cell r="I34">
            <v>37.922999200000007</v>
          </cell>
          <cell r="L34">
            <v>208.3690005</v>
          </cell>
        </row>
        <row r="35">
          <cell r="B35">
            <v>34</v>
          </cell>
          <cell r="C35">
            <v>37.700001</v>
          </cell>
          <cell r="E35">
            <v>209.529999</v>
          </cell>
          <cell r="I35">
            <v>38.055999</v>
          </cell>
          <cell r="L35">
            <v>209.3910022</v>
          </cell>
        </row>
        <row r="36">
          <cell r="B36">
            <v>35</v>
          </cell>
          <cell r="C36">
            <v>38.130001</v>
          </cell>
          <cell r="E36">
            <v>211.029999</v>
          </cell>
          <cell r="I36">
            <v>37.93</v>
          </cell>
          <cell r="L36">
            <v>209.6589999</v>
          </cell>
        </row>
        <row r="37">
          <cell r="B37">
            <v>36</v>
          </cell>
          <cell r="C37">
            <v>37.979999999999997</v>
          </cell>
          <cell r="E37">
            <v>209.89999399999999</v>
          </cell>
          <cell r="I37">
            <v>37.967000600000006</v>
          </cell>
          <cell r="L37">
            <v>210.20600000000002</v>
          </cell>
        </row>
        <row r="38">
          <cell r="B38">
            <v>37</v>
          </cell>
          <cell r="C38">
            <v>38.130001</v>
          </cell>
          <cell r="E38">
            <v>211.44000199999999</v>
          </cell>
          <cell r="I38">
            <v>37.9690005</v>
          </cell>
          <cell r="L38">
            <v>210.1649965</v>
          </cell>
        </row>
        <row r="39">
          <cell r="B39">
            <v>38</v>
          </cell>
          <cell r="C39">
            <v>38.68</v>
          </cell>
          <cell r="E39">
            <v>212.55999800000001</v>
          </cell>
          <cell r="I39">
            <v>38.085000699999995</v>
          </cell>
          <cell r="L39">
            <v>210.89599899999999</v>
          </cell>
        </row>
        <row r="40">
          <cell r="B40">
            <v>39</v>
          </cell>
          <cell r="C40">
            <v>38.360000999999997</v>
          </cell>
          <cell r="E40">
            <v>206.75</v>
          </cell>
          <cell r="I40">
            <v>38.375000299999996</v>
          </cell>
          <cell r="L40">
            <v>211.69199839999999</v>
          </cell>
        </row>
        <row r="41">
          <cell r="B41">
            <v>40</v>
          </cell>
          <cell r="C41">
            <v>37.959999000000003</v>
          </cell>
          <cell r="E41">
            <v>205.16000399999999</v>
          </cell>
          <cell r="I41">
            <v>38.410000699999998</v>
          </cell>
          <cell r="L41">
            <v>209.4309998</v>
          </cell>
        </row>
        <row r="42">
          <cell r="B42">
            <v>41</v>
          </cell>
          <cell r="C42">
            <v>38.549999</v>
          </cell>
          <cell r="E42">
            <v>208.5</v>
          </cell>
          <cell r="I42">
            <v>38.223999800000001</v>
          </cell>
          <cell r="L42">
            <v>207.11700159999998</v>
          </cell>
        </row>
        <row r="43">
          <cell r="B43">
            <v>42</v>
          </cell>
          <cell r="C43">
            <v>38.270000000000003</v>
          </cell>
          <cell r="E43">
            <v>204.520004</v>
          </cell>
          <cell r="I43">
            <v>38.334999400000001</v>
          </cell>
          <cell r="L43">
            <v>207.14800120000001</v>
          </cell>
        </row>
        <row r="44">
          <cell r="B44">
            <v>43</v>
          </cell>
          <cell r="C44">
            <v>39.020000000000003</v>
          </cell>
          <cell r="E44">
            <v>207.19000199999999</v>
          </cell>
          <cell r="I44">
            <v>38.291999500000003</v>
          </cell>
          <cell r="L44">
            <v>205.84200279999999</v>
          </cell>
        </row>
        <row r="45">
          <cell r="B45">
            <v>44</v>
          </cell>
          <cell r="C45">
            <v>40.150002000000001</v>
          </cell>
          <cell r="E45">
            <v>208.35000600000001</v>
          </cell>
          <cell r="I45">
            <v>38.700999800000005</v>
          </cell>
          <cell r="L45">
            <v>206.65100219999999</v>
          </cell>
        </row>
        <row r="46">
          <cell r="B46">
            <v>45</v>
          </cell>
          <cell r="C46">
            <v>40.669998</v>
          </cell>
          <cell r="E46">
            <v>208.88999899999999</v>
          </cell>
          <cell r="I46">
            <v>39.435001</v>
          </cell>
          <cell r="L46">
            <v>207.23600440000001</v>
          </cell>
        </row>
        <row r="47">
          <cell r="B47">
            <v>46</v>
          </cell>
          <cell r="C47">
            <v>41.43</v>
          </cell>
          <cell r="E47">
            <v>214.070007</v>
          </cell>
          <cell r="I47">
            <v>40.1839996</v>
          </cell>
          <cell r="L47">
            <v>208.38800169999999</v>
          </cell>
        </row>
        <row r="48">
          <cell r="B48">
            <v>47</v>
          </cell>
          <cell r="C48">
            <v>41.950001</v>
          </cell>
          <cell r="E48">
            <v>221.66000399999999</v>
          </cell>
          <cell r="I48">
            <v>40.945999799999996</v>
          </cell>
          <cell r="L48">
            <v>211.37200439999998</v>
          </cell>
        </row>
        <row r="49">
          <cell r="B49">
            <v>48</v>
          </cell>
          <cell r="C49">
            <v>42.150002000000001</v>
          </cell>
          <cell r="E49">
            <v>220.240005</v>
          </cell>
          <cell r="I49">
            <v>41.538000100000005</v>
          </cell>
          <cell r="L49">
            <v>216.82900389999998</v>
          </cell>
        </row>
        <row r="50">
          <cell r="B50">
            <v>49</v>
          </cell>
          <cell r="C50">
            <v>41.630001</v>
          </cell>
          <cell r="E50">
            <v>218.570007</v>
          </cell>
          <cell r="I50">
            <v>41.946001299999999</v>
          </cell>
          <cell r="L50">
            <v>219.4320051</v>
          </cell>
        </row>
        <row r="51">
          <cell r="B51">
            <v>50</v>
          </cell>
          <cell r="C51">
            <v>41.290000999999997</v>
          </cell>
          <cell r="E51">
            <v>217.71000699999999</v>
          </cell>
          <cell r="I51">
            <v>41.850001300000002</v>
          </cell>
          <cell r="L51">
            <v>219.68900580000002</v>
          </cell>
        </row>
        <row r="52">
          <cell r="B52">
            <v>51</v>
          </cell>
          <cell r="C52">
            <v>41.09</v>
          </cell>
          <cell r="E52">
            <v>213.44000199999999</v>
          </cell>
          <cell r="I52">
            <v>41.564001199999993</v>
          </cell>
          <cell r="L52">
            <v>218.4740066</v>
          </cell>
        </row>
        <row r="53">
          <cell r="B53">
            <v>52</v>
          </cell>
          <cell r="C53">
            <v>40.790000999999997</v>
          </cell>
          <cell r="E53">
            <v>209.80999800000001</v>
          </cell>
          <cell r="I53">
            <v>41.258000500000001</v>
          </cell>
          <cell r="L53">
            <v>215.7470045</v>
          </cell>
        </row>
        <row r="54">
          <cell r="B54">
            <v>53</v>
          </cell>
          <cell r="C54">
            <v>40.189999</v>
          </cell>
          <cell r="E54">
            <v>204.449997</v>
          </cell>
          <cell r="I54">
            <v>40.980000699999998</v>
          </cell>
          <cell r="L54">
            <v>212.47900099999998</v>
          </cell>
        </row>
        <row r="55">
          <cell r="B55">
            <v>54</v>
          </cell>
          <cell r="C55">
            <v>40.369999</v>
          </cell>
          <cell r="E55">
            <v>204.94000199999999</v>
          </cell>
          <cell r="I55">
            <v>40.549999800000002</v>
          </cell>
          <cell r="L55">
            <v>207.85599830000001</v>
          </cell>
        </row>
        <row r="56">
          <cell r="B56">
            <v>55</v>
          </cell>
          <cell r="C56">
            <v>40.909999999999997</v>
          </cell>
          <cell r="E56">
            <v>209.13999899999999</v>
          </cell>
          <cell r="I56">
            <v>40.399999399999999</v>
          </cell>
          <cell r="L56">
            <v>205.76699969999999</v>
          </cell>
        </row>
        <row r="57">
          <cell r="B57">
            <v>56</v>
          </cell>
          <cell r="C57">
            <v>41.48</v>
          </cell>
          <cell r="E57">
            <v>212.58999600000001</v>
          </cell>
          <cell r="I57">
            <v>40.6039995</v>
          </cell>
          <cell r="L57">
            <v>206.94199949999998</v>
          </cell>
        </row>
        <row r="58">
          <cell r="B58">
            <v>57</v>
          </cell>
          <cell r="C58">
            <v>42.150002000000001</v>
          </cell>
          <cell r="E58">
            <v>214.759995</v>
          </cell>
          <cell r="I58">
            <v>41.086999800000001</v>
          </cell>
          <cell r="L58">
            <v>210.0249981</v>
          </cell>
        </row>
        <row r="59">
          <cell r="B59">
            <v>58</v>
          </cell>
          <cell r="C59">
            <v>42.040000999999997</v>
          </cell>
          <cell r="E59">
            <v>211.240005</v>
          </cell>
          <cell r="I59">
            <v>41.701000999999998</v>
          </cell>
          <cell r="L59">
            <v>212.98499609999999</v>
          </cell>
        </row>
        <row r="60">
          <cell r="B60">
            <v>59</v>
          </cell>
          <cell r="C60">
            <v>42.490001999999997</v>
          </cell>
          <cell r="E60">
            <v>212.83000200000001</v>
          </cell>
          <cell r="I60">
            <v>41.961001099999997</v>
          </cell>
          <cell r="L60">
            <v>212.56600020000002</v>
          </cell>
        </row>
        <row r="61">
          <cell r="B61">
            <v>60</v>
          </cell>
          <cell r="C61">
            <v>41.66</v>
          </cell>
          <cell r="E61">
            <v>211.449997</v>
          </cell>
          <cell r="I61">
            <v>42.287001699999998</v>
          </cell>
          <cell r="L61">
            <v>212.7390015</v>
          </cell>
        </row>
        <row r="62">
          <cell r="B62">
            <v>61</v>
          </cell>
          <cell r="C62">
            <v>41.75</v>
          </cell>
          <cell r="E62">
            <v>210.86999499999999</v>
          </cell>
          <cell r="I62">
            <v>41.985000799999995</v>
          </cell>
          <cell r="L62">
            <v>211.8220001</v>
          </cell>
        </row>
        <row r="63">
          <cell r="B63">
            <v>62</v>
          </cell>
          <cell r="C63">
            <v>41.189999</v>
          </cell>
          <cell r="E63">
            <v>207.96000699999999</v>
          </cell>
          <cell r="I63">
            <v>41.8710004</v>
          </cell>
          <cell r="L63">
            <v>211.43599699999999</v>
          </cell>
        </row>
        <row r="64">
          <cell r="B64">
            <v>63</v>
          </cell>
          <cell r="C64">
            <v>41.02</v>
          </cell>
          <cell r="E64">
            <v>211.779999</v>
          </cell>
          <cell r="I64">
            <v>41.451999499999999</v>
          </cell>
          <cell r="L64">
            <v>209.53100139999998</v>
          </cell>
        </row>
        <row r="65">
          <cell r="B65">
            <v>64</v>
          </cell>
          <cell r="C65">
            <v>41.049999</v>
          </cell>
          <cell r="E65">
            <v>210.36999499999999</v>
          </cell>
          <cell r="I65">
            <v>41.216999700000002</v>
          </cell>
          <cell r="L65">
            <v>210.45200060000002</v>
          </cell>
        </row>
        <row r="66">
          <cell r="B66">
            <v>65</v>
          </cell>
          <cell r="C66">
            <v>41.32</v>
          </cell>
          <cell r="E66">
            <v>208.229996</v>
          </cell>
          <cell r="I66">
            <v>41.068999300000002</v>
          </cell>
          <cell r="L66">
            <v>210.3109986</v>
          </cell>
        </row>
        <row r="67">
          <cell r="B67">
            <v>66</v>
          </cell>
          <cell r="C67">
            <v>40.779998999999997</v>
          </cell>
          <cell r="E67">
            <v>206.770004</v>
          </cell>
          <cell r="I67">
            <v>41.178999700000006</v>
          </cell>
          <cell r="L67">
            <v>209.58199630000001</v>
          </cell>
        </row>
        <row r="68">
          <cell r="B68">
            <v>67</v>
          </cell>
          <cell r="C68">
            <v>40.93</v>
          </cell>
          <cell r="E68">
            <v>205.41999799999999</v>
          </cell>
          <cell r="I68">
            <v>40.995999299999994</v>
          </cell>
          <cell r="L68">
            <v>207.92799980000001</v>
          </cell>
        </row>
        <row r="69">
          <cell r="B69">
            <v>68</v>
          </cell>
          <cell r="C69">
            <v>40.270000000000003</v>
          </cell>
          <cell r="E69">
            <v>205.009995</v>
          </cell>
          <cell r="I69">
            <v>40.962999699999997</v>
          </cell>
          <cell r="L69">
            <v>206.38699939999998</v>
          </cell>
        </row>
        <row r="70">
          <cell r="B70">
            <v>69</v>
          </cell>
          <cell r="C70">
            <v>40.939999</v>
          </cell>
          <cell r="E70">
            <v>206.199997</v>
          </cell>
          <cell r="I70">
            <v>40.569999800000005</v>
          </cell>
          <cell r="L70">
            <v>205.48499770000001</v>
          </cell>
        </row>
        <row r="71">
          <cell r="B71">
            <v>70</v>
          </cell>
          <cell r="C71">
            <v>39.840000000000003</v>
          </cell>
          <cell r="E71">
            <v>202.33000200000001</v>
          </cell>
          <cell r="I71">
            <v>40.736999500000003</v>
          </cell>
          <cell r="L71">
            <v>205.68699659999999</v>
          </cell>
        </row>
        <row r="72">
          <cell r="B72">
            <v>71</v>
          </cell>
          <cell r="C72">
            <v>40.139999000000003</v>
          </cell>
          <cell r="E72">
            <v>205.729996</v>
          </cell>
          <cell r="I72">
            <v>40.255999700000004</v>
          </cell>
          <cell r="L72">
            <v>204.02699910000001</v>
          </cell>
        </row>
        <row r="73">
          <cell r="B73">
            <v>72</v>
          </cell>
          <cell r="C73">
            <v>40.450001</v>
          </cell>
          <cell r="E73">
            <v>203.60000600000001</v>
          </cell>
          <cell r="I73">
            <v>40.2099993</v>
          </cell>
          <cell r="L73">
            <v>204.80399799999998</v>
          </cell>
        </row>
        <row r="74">
          <cell r="B74">
            <v>73</v>
          </cell>
          <cell r="C74">
            <v>40.5</v>
          </cell>
          <cell r="E74">
            <v>199.75</v>
          </cell>
          <cell r="I74">
            <v>40.235000200000002</v>
          </cell>
          <cell r="L74">
            <v>203.9850022</v>
          </cell>
        </row>
        <row r="75">
          <cell r="B75">
            <v>74</v>
          </cell>
          <cell r="C75">
            <v>39.110000999999997</v>
          </cell>
          <cell r="E75">
            <v>190.820007</v>
          </cell>
          <cell r="I75">
            <v>40.413000100000005</v>
          </cell>
          <cell r="L75">
            <v>202.101001</v>
          </cell>
        </row>
        <row r="76">
          <cell r="B76">
            <v>75</v>
          </cell>
          <cell r="C76">
            <v>39.130001</v>
          </cell>
          <cell r="E76">
            <v>189.83999600000001</v>
          </cell>
          <cell r="I76">
            <v>39.795000700000003</v>
          </cell>
          <cell r="L76">
            <v>196.05500469999998</v>
          </cell>
        </row>
        <row r="77">
          <cell r="B77">
            <v>76</v>
          </cell>
          <cell r="C77">
            <v>40.139999000000003</v>
          </cell>
          <cell r="E77">
            <v>191.35000600000001</v>
          </cell>
          <cell r="I77">
            <v>39.398000799999998</v>
          </cell>
          <cell r="L77">
            <v>192.11600010000001</v>
          </cell>
        </row>
        <row r="78">
          <cell r="B78">
            <v>77</v>
          </cell>
          <cell r="C78">
            <v>41.689999</v>
          </cell>
          <cell r="E78">
            <v>196.61999499999999</v>
          </cell>
          <cell r="I78">
            <v>39.631</v>
          </cell>
          <cell r="L78">
            <v>190.79100320000001</v>
          </cell>
        </row>
        <row r="79">
          <cell r="B79">
            <v>78</v>
          </cell>
          <cell r="C79">
            <v>42.139999000000003</v>
          </cell>
          <cell r="E79">
            <v>196.820007</v>
          </cell>
          <cell r="I79">
            <v>40.712999400000001</v>
          </cell>
          <cell r="L79">
            <v>193.6829985</v>
          </cell>
        </row>
        <row r="80">
          <cell r="B80">
            <v>79</v>
          </cell>
          <cell r="C80">
            <v>43.259998000000003</v>
          </cell>
          <cell r="E80">
            <v>200</v>
          </cell>
          <cell r="I80">
            <v>41.604999000000007</v>
          </cell>
          <cell r="L80">
            <v>195.66600319999998</v>
          </cell>
        </row>
        <row r="81">
          <cell r="B81">
            <v>80</v>
          </cell>
          <cell r="C81">
            <v>43.16</v>
          </cell>
          <cell r="E81">
            <v>200.550003</v>
          </cell>
          <cell r="I81">
            <v>42.609998500000003</v>
          </cell>
          <cell r="L81">
            <v>198.3700011</v>
          </cell>
        </row>
        <row r="82">
          <cell r="B82">
            <v>81</v>
          </cell>
          <cell r="C82">
            <v>43.07</v>
          </cell>
          <cell r="E82">
            <v>197.86999499999999</v>
          </cell>
          <cell r="I82">
            <v>42.985999199999995</v>
          </cell>
          <cell r="L82">
            <v>199.63900290000001</v>
          </cell>
        </row>
        <row r="83">
          <cell r="B83">
            <v>82</v>
          </cell>
          <cell r="C83">
            <v>42.450001</v>
          </cell>
          <cell r="E83">
            <v>191.970001</v>
          </cell>
          <cell r="I83">
            <v>43.1349996</v>
          </cell>
          <cell r="L83">
            <v>199.0999984</v>
          </cell>
        </row>
        <row r="84">
          <cell r="B84">
            <v>83</v>
          </cell>
          <cell r="C84">
            <v>43.080002</v>
          </cell>
          <cell r="E84">
            <v>194.33000200000001</v>
          </cell>
          <cell r="I84">
            <v>42.778000499999997</v>
          </cell>
          <cell r="L84">
            <v>195.45599959999998</v>
          </cell>
        </row>
        <row r="85">
          <cell r="B85">
            <v>84</v>
          </cell>
          <cell r="C85">
            <v>43.34</v>
          </cell>
          <cell r="E85">
            <v>193.13000500000001</v>
          </cell>
          <cell r="I85">
            <v>42.889001300000004</v>
          </cell>
          <cell r="L85">
            <v>194.33000029999999</v>
          </cell>
        </row>
        <row r="86">
          <cell r="B86">
            <v>85</v>
          </cell>
          <cell r="C86">
            <v>44.220001000000003</v>
          </cell>
          <cell r="E86">
            <v>192.5</v>
          </cell>
          <cell r="I86">
            <v>43.084000799999998</v>
          </cell>
          <cell r="L86">
            <v>193.25800329999998</v>
          </cell>
        </row>
        <row r="87">
          <cell r="B87">
            <v>86</v>
          </cell>
          <cell r="C87">
            <v>44.240001999999997</v>
          </cell>
          <cell r="E87">
            <v>191.86000100000001</v>
          </cell>
          <cell r="I87">
            <v>43.728000899999998</v>
          </cell>
          <cell r="L87">
            <v>193.05500190000001</v>
          </cell>
        </row>
        <row r="88">
          <cell r="B88">
            <v>87</v>
          </cell>
          <cell r="C88">
            <v>44.119999</v>
          </cell>
          <cell r="E88">
            <v>195.75</v>
          </cell>
          <cell r="I88">
            <v>44.054001299999996</v>
          </cell>
          <cell r="L88">
            <v>192.30600150000001</v>
          </cell>
        </row>
        <row r="89">
          <cell r="B89">
            <v>88</v>
          </cell>
          <cell r="C89">
            <v>44.34</v>
          </cell>
          <cell r="E89">
            <v>195.16000399999999</v>
          </cell>
          <cell r="I89">
            <v>44.176000299999998</v>
          </cell>
          <cell r="L89">
            <v>193.9330003</v>
          </cell>
        </row>
        <row r="90">
          <cell r="B90">
            <v>89</v>
          </cell>
          <cell r="C90">
            <v>43.779998999999997</v>
          </cell>
          <cell r="E90">
            <v>192.88999899999999</v>
          </cell>
          <cell r="I90">
            <v>44.254000099999999</v>
          </cell>
          <cell r="L90">
            <v>194.6770022</v>
          </cell>
        </row>
        <row r="91">
          <cell r="B91">
            <v>90</v>
          </cell>
          <cell r="C91">
            <v>43.540000999999997</v>
          </cell>
          <cell r="E91">
            <v>189.91999799999999</v>
          </cell>
          <cell r="I91">
            <v>44.015999300000004</v>
          </cell>
          <cell r="L91">
            <v>194.14300069999999</v>
          </cell>
        </row>
        <row r="92">
          <cell r="B92">
            <v>91</v>
          </cell>
          <cell r="C92">
            <v>43.139999000000003</v>
          </cell>
          <cell r="E92">
            <v>188.94000199999999</v>
          </cell>
          <cell r="I92">
            <v>43.772000199999994</v>
          </cell>
          <cell r="L92">
            <v>191.85899949999998</v>
          </cell>
        </row>
        <row r="93">
          <cell r="B93">
            <v>92</v>
          </cell>
          <cell r="C93">
            <v>45.07</v>
          </cell>
          <cell r="E93">
            <v>194.33000200000001</v>
          </cell>
          <cell r="I93">
            <v>43.387999600000001</v>
          </cell>
          <cell r="L93">
            <v>190.02400019999999</v>
          </cell>
        </row>
        <row r="94">
          <cell r="B94">
            <v>93</v>
          </cell>
          <cell r="C94">
            <v>46.369999</v>
          </cell>
          <cell r="E94">
            <v>199.020004</v>
          </cell>
          <cell r="I94">
            <v>44.184999899999994</v>
          </cell>
          <cell r="L94">
            <v>191.8310012</v>
          </cell>
        </row>
        <row r="95">
          <cell r="B95">
            <v>94</v>
          </cell>
          <cell r="C95">
            <v>46.279998999999997</v>
          </cell>
          <cell r="E95">
            <v>198.179993</v>
          </cell>
          <cell r="I95">
            <v>45.333999300000002</v>
          </cell>
          <cell r="L95">
            <v>195.597003</v>
          </cell>
        </row>
        <row r="96">
          <cell r="B96">
            <v>95</v>
          </cell>
          <cell r="C96">
            <v>46.48</v>
          </cell>
          <cell r="E96">
            <v>201.13999899999999</v>
          </cell>
          <cell r="I96">
            <v>46.064999200000003</v>
          </cell>
          <cell r="L96">
            <v>197.66199810000001</v>
          </cell>
        </row>
        <row r="97">
          <cell r="B97">
            <v>96</v>
          </cell>
          <cell r="C97">
            <v>47.09</v>
          </cell>
          <cell r="E97">
            <v>204.19000199999999</v>
          </cell>
          <cell r="I97">
            <v>46.397999499999997</v>
          </cell>
          <cell r="L97">
            <v>199.8279982</v>
          </cell>
        </row>
        <row r="98">
          <cell r="B98">
            <v>97</v>
          </cell>
          <cell r="C98">
            <v>46.830002</v>
          </cell>
          <cell r="E98">
            <v>202.13999899999999</v>
          </cell>
          <cell r="I98">
            <v>46.744999800000002</v>
          </cell>
          <cell r="L98">
            <v>202.07299929999999</v>
          </cell>
        </row>
        <row r="99">
          <cell r="B99">
            <v>98</v>
          </cell>
          <cell r="C99">
            <v>47.57</v>
          </cell>
          <cell r="E99">
            <v>200.64999399999999</v>
          </cell>
          <cell r="I99">
            <v>46.838001000000006</v>
          </cell>
          <cell r="L99">
            <v>202.55499989999998</v>
          </cell>
        </row>
        <row r="100">
          <cell r="B100">
            <v>99</v>
          </cell>
          <cell r="C100">
            <v>47.509998000000003</v>
          </cell>
          <cell r="E100">
            <v>202.21000699999999</v>
          </cell>
          <cell r="I100">
            <v>47.252000600000002</v>
          </cell>
          <cell r="L100">
            <v>201.80499709999998</v>
          </cell>
        </row>
        <row r="101">
          <cell r="B101">
            <v>100</v>
          </cell>
          <cell r="C101">
            <v>47.959999000000003</v>
          </cell>
          <cell r="E101">
            <v>199.63999899999999</v>
          </cell>
          <cell r="I101">
            <v>47.391999400000003</v>
          </cell>
          <cell r="L101">
            <v>201.7280015</v>
          </cell>
        </row>
        <row r="102">
          <cell r="B102">
            <v>101</v>
          </cell>
          <cell r="C102">
            <v>47.040000999999997</v>
          </cell>
          <cell r="E102">
            <v>196.13000500000001</v>
          </cell>
          <cell r="I102">
            <v>49.175699168472647</v>
          </cell>
          <cell r="L102">
            <v>202.88595272033024</v>
          </cell>
        </row>
        <row r="103">
          <cell r="B103">
            <v>102</v>
          </cell>
          <cell r="C103">
            <v>47.779998999999997</v>
          </cell>
          <cell r="E103">
            <v>204.08999600000001</v>
          </cell>
          <cell r="I103">
            <v>49.094030792940423</v>
          </cell>
          <cell r="L103">
            <v>202.97037284114845</v>
          </cell>
        </row>
        <row r="104">
          <cell r="B104">
            <v>103</v>
          </cell>
          <cell r="C104">
            <v>47.779998999999997</v>
          </cell>
          <cell r="E104">
            <v>204.009995</v>
          </cell>
          <cell r="I104">
            <v>49.012362417408198</v>
          </cell>
          <cell r="L104">
            <v>203.05479296196665</v>
          </cell>
        </row>
        <row r="105">
          <cell r="B105">
            <v>104</v>
          </cell>
          <cell r="C105">
            <v>47.849997999999999</v>
          </cell>
          <cell r="E105">
            <v>205.38000500000001</v>
          </cell>
          <cell r="I105">
            <v>48.930694041875967</v>
          </cell>
          <cell r="L105">
            <v>203.13921308278489</v>
          </cell>
        </row>
        <row r="106">
          <cell r="B106">
            <v>105</v>
          </cell>
          <cell r="C106">
            <v>47.880001</v>
          </cell>
          <cell r="E106">
            <v>207.11999499999999</v>
          </cell>
          <cell r="I106">
            <v>48.849025666343742</v>
          </cell>
          <cell r="L106">
            <v>203.2236332036031</v>
          </cell>
        </row>
        <row r="107">
          <cell r="B107">
            <v>106</v>
          </cell>
          <cell r="C107">
            <v>48.369999</v>
          </cell>
          <cell r="E107">
            <v>203.550003</v>
          </cell>
          <cell r="I107">
            <v>48.76735729081151</v>
          </cell>
          <cell r="L107">
            <v>203.30805332442131</v>
          </cell>
        </row>
        <row r="108">
          <cell r="B108">
            <v>107</v>
          </cell>
          <cell r="C108">
            <v>47.330002</v>
          </cell>
          <cell r="E108">
            <v>203.58999600000001</v>
          </cell>
          <cell r="I108">
            <v>48.685688915279286</v>
          </cell>
          <cell r="L108">
            <v>203.39247344523952</v>
          </cell>
        </row>
        <row r="109">
          <cell r="B109">
            <v>108</v>
          </cell>
          <cell r="C109">
            <v>46.970001000000003</v>
          </cell>
          <cell r="E109">
            <v>205.88000500000001</v>
          </cell>
          <cell r="I109">
            <v>48.604020539747054</v>
          </cell>
          <cell r="L109">
            <v>203.47689356605773</v>
          </cell>
        </row>
        <row r="110">
          <cell r="B110">
            <v>109</v>
          </cell>
          <cell r="C110">
            <v>47.34</v>
          </cell>
          <cell r="E110">
            <v>214.25</v>
          </cell>
          <cell r="I110">
            <v>48.52235216421483</v>
          </cell>
          <cell r="L110">
            <v>203.56131368687593</v>
          </cell>
        </row>
        <row r="111">
          <cell r="B111">
            <v>110</v>
          </cell>
          <cell r="C111">
            <v>46.880001</v>
          </cell>
          <cell r="E111">
            <v>209.80999800000001</v>
          </cell>
          <cell r="I111">
            <v>48.440683788682605</v>
          </cell>
          <cell r="L111">
            <v>203.64573380769414</v>
          </cell>
        </row>
        <row r="112">
          <cell r="B112">
            <v>111</v>
          </cell>
          <cell r="C112">
            <v>47.23</v>
          </cell>
          <cell r="E112">
            <v>206.66999799999999</v>
          </cell>
          <cell r="I112">
            <v>48.359015413150374</v>
          </cell>
          <cell r="L112">
            <v>203.73015392851238</v>
          </cell>
        </row>
        <row r="113">
          <cell r="B113">
            <v>112</v>
          </cell>
          <cell r="C113">
            <v>47.490001999999997</v>
          </cell>
          <cell r="E113">
            <v>208.529999</v>
          </cell>
          <cell r="I113">
            <v>48.277347037618149</v>
          </cell>
          <cell r="L113">
            <v>203.81457404933059</v>
          </cell>
        </row>
        <row r="114">
          <cell r="B114">
            <v>113</v>
          </cell>
          <cell r="C114">
            <v>46.91</v>
          </cell>
          <cell r="E114">
            <v>209.270004</v>
          </cell>
          <cell r="I114">
            <v>48.195678662085918</v>
          </cell>
          <cell r="L114">
            <v>203.8989941701488</v>
          </cell>
        </row>
        <row r="115">
          <cell r="B115">
            <v>114</v>
          </cell>
          <cell r="C115">
            <v>47.049999</v>
          </cell>
          <cell r="E115">
            <v>207.71000699999999</v>
          </cell>
          <cell r="I115">
            <v>48.114010286553693</v>
          </cell>
          <cell r="L115">
            <v>203.983414290967</v>
          </cell>
        </row>
        <row r="116">
          <cell r="B116">
            <v>115</v>
          </cell>
          <cell r="C116">
            <v>47.080002</v>
          </cell>
          <cell r="E116">
            <v>205.429993</v>
          </cell>
          <cell r="I116">
            <v>48.032341911021462</v>
          </cell>
          <cell r="L116">
            <v>204.06783441178521</v>
          </cell>
        </row>
        <row r="117">
          <cell r="B117">
            <v>116</v>
          </cell>
          <cell r="C117">
            <v>46.509998000000003</v>
          </cell>
          <cell r="E117">
            <v>202.979996</v>
          </cell>
          <cell r="I117">
            <v>47.950673535489237</v>
          </cell>
          <cell r="L117">
            <v>204.15225453260342</v>
          </cell>
        </row>
        <row r="118">
          <cell r="B118">
            <v>117</v>
          </cell>
          <cell r="C118">
            <v>46.32</v>
          </cell>
          <cell r="E118">
            <v>201.41999799999999</v>
          </cell>
          <cell r="I118">
            <v>47.869005159957013</v>
          </cell>
          <cell r="L118">
            <v>204.23667465342163</v>
          </cell>
        </row>
        <row r="119">
          <cell r="B119">
            <v>118</v>
          </cell>
          <cell r="C119">
            <v>45.400002000000001</v>
          </cell>
          <cell r="E119">
            <v>200.44000199999999</v>
          </cell>
          <cell r="I119">
            <v>47.787336784424781</v>
          </cell>
          <cell r="L119">
            <v>204.32109477423984</v>
          </cell>
        </row>
        <row r="120">
          <cell r="B120">
            <v>119</v>
          </cell>
          <cell r="C120">
            <v>46.279998999999997</v>
          </cell>
          <cell r="E120">
            <v>202.38000500000001</v>
          </cell>
          <cell r="I120">
            <v>47.705668408892556</v>
          </cell>
          <cell r="L120">
            <v>204.40551489505808</v>
          </cell>
        </row>
        <row r="121">
          <cell r="B121">
            <v>120</v>
          </cell>
          <cell r="C121">
            <v>47.5</v>
          </cell>
          <cell r="E121">
            <v>205.33000200000001</v>
          </cell>
          <cell r="I121">
            <v>47.624000033360332</v>
          </cell>
          <cell r="L121">
            <v>204.48993501587628</v>
          </cell>
        </row>
        <row r="122">
          <cell r="B122">
            <v>121</v>
          </cell>
          <cell r="C122">
            <v>47.630001</v>
          </cell>
          <cell r="E122">
            <v>207.070007</v>
          </cell>
          <cell r="I122">
            <v>47.5423316578281</v>
          </cell>
          <cell r="L122">
            <v>204.57435513669449</v>
          </cell>
        </row>
        <row r="123">
          <cell r="B123">
            <v>122</v>
          </cell>
          <cell r="C123">
            <v>45.759998000000003</v>
          </cell>
          <cell r="E123">
            <v>198.729996</v>
          </cell>
          <cell r="I123">
            <v>47.460663282295869</v>
          </cell>
          <cell r="L123">
            <v>204.6587752575127</v>
          </cell>
        </row>
        <row r="124">
          <cell r="B124">
            <v>123</v>
          </cell>
          <cell r="C124">
            <v>45.59</v>
          </cell>
          <cell r="E124">
            <v>195.91999799999999</v>
          </cell>
          <cell r="I124">
            <v>47.378994906763644</v>
          </cell>
          <cell r="L124">
            <v>204.74319537833091</v>
          </cell>
        </row>
        <row r="125">
          <cell r="B125">
            <v>124</v>
          </cell>
          <cell r="C125">
            <v>44.470001000000003</v>
          </cell>
          <cell r="E125">
            <v>193.35000600000001</v>
          </cell>
          <cell r="I125">
            <v>47.29732653123142</v>
          </cell>
          <cell r="L125">
            <v>204.82761549914912</v>
          </cell>
        </row>
        <row r="126">
          <cell r="B126">
            <v>125</v>
          </cell>
          <cell r="C126">
            <v>43.84</v>
          </cell>
          <cell r="E126">
            <v>191.470001</v>
          </cell>
          <cell r="I126">
            <v>47.215658155699188</v>
          </cell>
          <cell r="L126">
            <v>204.91203561996733</v>
          </cell>
        </row>
        <row r="127">
          <cell r="B127">
            <v>126</v>
          </cell>
          <cell r="C127">
            <v>44.889999000000003</v>
          </cell>
          <cell r="E127">
            <v>196.78999300000001</v>
          </cell>
          <cell r="I127">
            <v>47.133989780166964</v>
          </cell>
          <cell r="L127">
            <v>204.99645574078556</v>
          </cell>
        </row>
        <row r="128">
          <cell r="B128">
            <v>127</v>
          </cell>
          <cell r="C128">
            <v>43.869999</v>
          </cell>
          <cell r="E128">
            <v>197.800003</v>
          </cell>
          <cell r="I128">
            <v>47.052321404634739</v>
          </cell>
          <cell r="L128">
            <v>205.08087586160377</v>
          </cell>
        </row>
        <row r="129">
          <cell r="B129">
            <v>128</v>
          </cell>
          <cell r="C129">
            <v>44.150002000000001</v>
          </cell>
          <cell r="E129">
            <v>201.279999</v>
          </cell>
          <cell r="I129">
            <v>46.970653029102508</v>
          </cell>
          <cell r="L129">
            <v>205.16529598242198</v>
          </cell>
        </row>
        <row r="130">
          <cell r="B130">
            <v>129</v>
          </cell>
          <cell r="C130">
            <v>44.709999000000003</v>
          </cell>
          <cell r="E130">
            <v>204.490005</v>
          </cell>
          <cell r="I130">
            <v>46.888984653570276</v>
          </cell>
          <cell r="L130">
            <v>205.24971610324019</v>
          </cell>
        </row>
        <row r="131">
          <cell r="B131">
            <v>130</v>
          </cell>
          <cell r="C131">
            <v>44.16</v>
          </cell>
          <cell r="E131">
            <v>204.19000199999999</v>
          </cell>
          <cell r="I131">
            <v>46.807316278038051</v>
          </cell>
          <cell r="L131">
            <v>205.3341362240584</v>
          </cell>
        </row>
        <row r="132">
          <cell r="B132">
            <v>131</v>
          </cell>
          <cell r="C132">
            <v>44.490001999999997</v>
          </cell>
          <cell r="E132">
            <v>204.13000500000001</v>
          </cell>
          <cell r="I132">
            <v>46.725647902505827</v>
          </cell>
          <cell r="L132">
            <v>205.41855634487661</v>
          </cell>
        </row>
        <row r="133">
          <cell r="B133">
            <v>132</v>
          </cell>
          <cell r="C133">
            <v>44.52</v>
          </cell>
          <cell r="E133">
            <v>203.46000699999999</v>
          </cell>
          <cell r="I133">
            <v>46.643979526973595</v>
          </cell>
          <cell r="L133">
            <v>205.50297646569481</v>
          </cell>
        </row>
        <row r="134">
          <cell r="B134">
            <v>133</v>
          </cell>
          <cell r="C134">
            <v>43.580002</v>
          </cell>
          <cell r="E134">
            <v>201.25</v>
          </cell>
          <cell r="I134">
            <v>46.562311151441371</v>
          </cell>
          <cell r="L134">
            <v>205.58739658651302</v>
          </cell>
        </row>
        <row r="135">
          <cell r="B135">
            <v>134</v>
          </cell>
          <cell r="C135">
            <v>44.130001</v>
          </cell>
          <cell r="E135">
            <v>201.63999899999999</v>
          </cell>
          <cell r="I135">
            <v>46.480642775909146</v>
          </cell>
          <cell r="L135">
            <v>205.67181670733126</v>
          </cell>
        </row>
        <row r="136">
          <cell r="B136">
            <v>135</v>
          </cell>
          <cell r="C136">
            <v>43.939999</v>
          </cell>
          <cell r="E136">
            <v>202.550003</v>
          </cell>
          <cell r="I136">
            <v>46.398974400376915</v>
          </cell>
          <cell r="L136">
            <v>205.75623682814947</v>
          </cell>
        </row>
        <row r="137">
          <cell r="B137">
            <v>136</v>
          </cell>
          <cell r="C137">
            <v>45</v>
          </cell>
          <cell r="E137">
            <v>206.16999799999999</v>
          </cell>
          <cell r="I137">
            <v>46.317306024844683</v>
          </cell>
          <cell r="L137">
            <v>205.84065694896768</v>
          </cell>
        </row>
        <row r="138">
          <cell r="B138">
            <v>137</v>
          </cell>
          <cell r="C138">
            <v>43.880001</v>
          </cell>
          <cell r="E138">
            <v>201.36999499999999</v>
          </cell>
          <cell r="I138">
            <v>46.235637649312459</v>
          </cell>
          <cell r="L138">
            <v>205.92507706978589</v>
          </cell>
        </row>
        <row r="139">
          <cell r="B139">
            <v>138</v>
          </cell>
          <cell r="C139">
            <v>43.16</v>
          </cell>
          <cell r="E139">
            <v>195.46000699999999</v>
          </cell>
          <cell r="I139">
            <v>46.153969273780234</v>
          </cell>
          <cell r="L139">
            <v>206.00949719060409</v>
          </cell>
        </row>
        <row r="140">
          <cell r="B140">
            <v>139</v>
          </cell>
          <cell r="C140">
            <v>44.189999</v>
          </cell>
          <cell r="E140">
            <v>198.30999800000001</v>
          </cell>
          <cell r="I140">
            <v>46.072300898248002</v>
          </cell>
          <cell r="L140">
            <v>206.0939173114223</v>
          </cell>
        </row>
        <row r="141">
          <cell r="B141">
            <v>140</v>
          </cell>
          <cell r="C141">
            <v>44.279998999999997</v>
          </cell>
          <cell r="E141">
            <v>202.14999399999999</v>
          </cell>
          <cell r="I141">
            <v>45.990632522715778</v>
          </cell>
          <cell r="L141">
            <v>206.17833743224051</v>
          </cell>
        </row>
        <row r="142">
          <cell r="B142">
            <v>141</v>
          </cell>
          <cell r="C142">
            <v>44.419998</v>
          </cell>
          <cell r="E142">
            <v>206.199997</v>
          </cell>
          <cell r="I142">
            <v>45.908964147183553</v>
          </cell>
          <cell r="L142">
            <v>206.26275755305872</v>
          </cell>
        </row>
        <row r="143">
          <cell r="B143">
            <v>142</v>
          </cell>
          <cell r="C143">
            <v>44.639999000000003</v>
          </cell>
          <cell r="E143">
            <v>206.38000500000001</v>
          </cell>
          <cell r="I143">
            <v>45.827295771651322</v>
          </cell>
          <cell r="L143">
            <v>206.34717767387696</v>
          </cell>
        </row>
        <row r="144">
          <cell r="B144">
            <v>143</v>
          </cell>
          <cell r="C144">
            <v>44.700001</v>
          </cell>
          <cell r="E144">
            <v>206.61999499999999</v>
          </cell>
          <cell r="I144">
            <v>45.745627396119097</v>
          </cell>
          <cell r="L144">
            <v>206.43159779469516</v>
          </cell>
        </row>
        <row r="145">
          <cell r="B145">
            <v>144</v>
          </cell>
          <cell r="C145">
            <v>44.630001</v>
          </cell>
          <cell r="E145">
            <v>207.33000200000001</v>
          </cell>
          <cell r="I145">
            <v>45.663959020586866</v>
          </cell>
          <cell r="L145">
            <v>206.51601791551337</v>
          </cell>
        </row>
        <row r="146">
          <cell r="B146">
            <v>145</v>
          </cell>
          <cell r="C146">
            <v>44.529998999999997</v>
          </cell>
          <cell r="E146">
            <v>206.08000200000001</v>
          </cell>
          <cell r="I146">
            <v>45.582290645054641</v>
          </cell>
          <cell r="L146">
            <v>206.60043803633158</v>
          </cell>
        </row>
        <row r="147">
          <cell r="B147">
            <v>146</v>
          </cell>
          <cell r="C147">
            <v>44.490001999999997</v>
          </cell>
          <cell r="E147">
            <v>206.740005</v>
          </cell>
          <cell r="I147">
            <v>45.50062226952241</v>
          </cell>
          <cell r="L147">
            <v>206.68485815714979</v>
          </cell>
        </row>
        <row r="148">
          <cell r="B148">
            <v>147</v>
          </cell>
          <cell r="C148">
            <v>46.18</v>
          </cell>
          <cell r="E148">
            <v>207</v>
          </cell>
          <cell r="I148">
            <v>45.418953893990185</v>
          </cell>
          <cell r="L148">
            <v>206.769278277968</v>
          </cell>
        </row>
        <row r="149">
          <cell r="B149">
            <v>148</v>
          </cell>
          <cell r="C149">
            <v>47.990001999999997</v>
          </cell>
          <cell r="E149">
            <v>218.08000200000001</v>
          </cell>
          <cell r="I149">
            <v>45.337285518457961</v>
          </cell>
          <cell r="L149">
            <v>206.85369839878621</v>
          </cell>
        </row>
        <row r="150">
          <cell r="B150">
            <v>149</v>
          </cell>
          <cell r="C150">
            <v>47.18</v>
          </cell>
          <cell r="E150">
            <v>219.75</v>
          </cell>
          <cell r="I150">
            <v>45.255617142925729</v>
          </cell>
          <cell r="L150">
            <v>206.93811851960442</v>
          </cell>
        </row>
        <row r="151">
          <cell r="B151">
            <v>150</v>
          </cell>
          <cell r="C151">
            <v>48.130001</v>
          </cell>
          <cell r="E151">
            <v>221.990005</v>
          </cell>
          <cell r="I151">
            <v>45.173948767393505</v>
          </cell>
          <cell r="L151">
            <v>207.02253864042265</v>
          </cell>
        </row>
        <row r="152">
          <cell r="B152">
            <v>151</v>
          </cell>
          <cell r="C152">
            <v>49.18</v>
          </cell>
          <cell r="E152">
            <v>224.19000199999999</v>
          </cell>
          <cell r="I152">
            <v>45.092280391861273</v>
          </cell>
          <cell r="L152">
            <v>207.10695876124086</v>
          </cell>
        </row>
        <row r="153">
          <cell r="B153">
            <v>152</v>
          </cell>
          <cell r="C153">
            <v>48.93</v>
          </cell>
          <cell r="E153">
            <v>221.63999899999999</v>
          </cell>
          <cell r="I153">
            <v>45.010612016329048</v>
          </cell>
          <cell r="L153">
            <v>207.19137888205907</v>
          </cell>
        </row>
        <row r="154">
          <cell r="B154">
            <v>153</v>
          </cell>
          <cell r="C154">
            <v>49.209999000000003</v>
          </cell>
          <cell r="E154">
            <v>219.949997</v>
          </cell>
          <cell r="I154">
            <v>44.928943640796817</v>
          </cell>
          <cell r="L154">
            <v>207.27579900287728</v>
          </cell>
        </row>
        <row r="155">
          <cell r="B155">
            <v>154</v>
          </cell>
          <cell r="C155">
            <v>48.860000999999997</v>
          </cell>
          <cell r="E155">
            <v>222.39999399999999</v>
          </cell>
          <cell r="I155">
            <v>44.847275265264592</v>
          </cell>
          <cell r="L155">
            <v>207.36021912369549</v>
          </cell>
        </row>
        <row r="156">
          <cell r="B156">
            <v>155</v>
          </cell>
          <cell r="C156">
            <v>48.759998000000003</v>
          </cell>
          <cell r="E156">
            <v>227</v>
          </cell>
          <cell r="I156">
            <v>44.765606889732368</v>
          </cell>
          <cell r="L156">
            <v>207.4446392445137</v>
          </cell>
        </row>
        <row r="157">
          <cell r="B157">
            <v>156</v>
          </cell>
          <cell r="C157">
            <v>47.91</v>
          </cell>
          <cell r="E157">
            <v>228.94000199999999</v>
          </cell>
          <cell r="I157">
            <v>44.683938514200136</v>
          </cell>
          <cell r="L157">
            <v>207.5290593653319</v>
          </cell>
        </row>
        <row r="158">
          <cell r="B158">
            <v>157</v>
          </cell>
          <cell r="C158">
            <v>46.259998000000003</v>
          </cell>
          <cell r="E158">
            <v>229.86999499999999</v>
          </cell>
          <cell r="I158">
            <v>44.602270138667912</v>
          </cell>
          <cell r="L158">
            <v>207.61347948615014</v>
          </cell>
        </row>
        <row r="159">
          <cell r="B159">
            <v>158</v>
          </cell>
          <cell r="C159">
            <v>46.439999</v>
          </cell>
          <cell r="E159">
            <v>221.66000399999999</v>
          </cell>
          <cell r="I159">
            <v>44.52060176313568</v>
          </cell>
          <cell r="L159">
            <v>207.69789960696835</v>
          </cell>
        </row>
        <row r="160">
          <cell r="B160">
            <v>159</v>
          </cell>
          <cell r="C160">
            <v>45.75</v>
          </cell>
          <cell r="E160">
            <v>216.63000500000001</v>
          </cell>
          <cell r="I160">
            <v>44.438933387603456</v>
          </cell>
          <cell r="L160">
            <v>207.78231972778656</v>
          </cell>
        </row>
        <row r="161">
          <cell r="B161">
            <v>160</v>
          </cell>
          <cell r="C161">
            <v>44.919998</v>
          </cell>
          <cell r="E161">
            <v>214.08999600000001</v>
          </cell>
          <cell r="I161">
            <v>44.357265012071224</v>
          </cell>
          <cell r="L161">
            <v>207.86673984860477</v>
          </cell>
        </row>
        <row r="162">
          <cell r="B162">
            <v>161</v>
          </cell>
          <cell r="C162">
            <v>44.549999</v>
          </cell>
          <cell r="E162">
            <v>214.33000200000001</v>
          </cell>
          <cell r="I162">
            <v>44.275596636538999</v>
          </cell>
          <cell r="L162">
            <v>207.95115996942297</v>
          </cell>
        </row>
        <row r="163">
          <cell r="B163">
            <v>162</v>
          </cell>
          <cell r="C163">
            <v>45.43</v>
          </cell>
          <cell r="E163">
            <v>214.30999800000001</v>
          </cell>
          <cell r="I163">
            <v>44.193928261006775</v>
          </cell>
          <cell r="L163">
            <v>208.03558009024118</v>
          </cell>
        </row>
        <row r="164">
          <cell r="B164">
            <v>163</v>
          </cell>
          <cell r="C164">
            <v>45.900002000000001</v>
          </cell>
          <cell r="E164">
            <v>214.28999300000001</v>
          </cell>
          <cell r="I164">
            <v>44.112259885474543</v>
          </cell>
          <cell r="L164">
            <v>208.12000021105939</v>
          </cell>
        </row>
        <row r="165">
          <cell r="B165">
            <v>164</v>
          </cell>
          <cell r="C165">
            <v>45.470001000000003</v>
          </cell>
          <cell r="E165">
            <v>212.16999799999999</v>
          </cell>
          <cell r="I165">
            <v>44.030591509942319</v>
          </cell>
          <cell r="L165">
            <v>208.2044203318776</v>
          </cell>
        </row>
        <row r="166">
          <cell r="B166">
            <v>165</v>
          </cell>
          <cell r="C166">
            <v>45.869999</v>
          </cell>
          <cell r="E166">
            <v>201.16000399999999</v>
          </cell>
          <cell r="I166">
            <v>43.948923134410094</v>
          </cell>
          <cell r="L166">
            <v>208.28884045269584</v>
          </cell>
        </row>
        <row r="167">
          <cell r="B167">
            <v>166</v>
          </cell>
          <cell r="C167">
            <v>46.139999000000003</v>
          </cell>
          <cell r="E167">
            <v>201.55999800000001</v>
          </cell>
          <cell r="I167">
            <v>43.867254758877863</v>
          </cell>
          <cell r="L167">
            <v>208.37326057351405</v>
          </cell>
        </row>
        <row r="168">
          <cell r="B168">
            <v>167</v>
          </cell>
          <cell r="C168">
            <v>46.939999</v>
          </cell>
          <cell r="E168">
            <v>205.35000600000001</v>
          </cell>
          <cell r="I168">
            <v>43.785586383345631</v>
          </cell>
          <cell r="L168">
            <v>208.45768069433225</v>
          </cell>
        </row>
        <row r="169">
          <cell r="B169">
            <v>168</v>
          </cell>
          <cell r="C169">
            <v>46.889999000000003</v>
          </cell>
          <cell r="E169">
            <v>204.94000199999999</v>
          </cell>
          <cell r="I169">
            <v>43.703918007813407</v>
          </cell>
          <cell r="L169">
            <v>208.54210081515046</v>
          </cell>
        </row>
        <row r="170">
          <cell r="B170">
            <v>169</v>
          </cell>
          <cell r="C170">
            <v>46.43</v>
          </cell>
          <cell r="E170">
            <v>200.58999600000001</v>
          </cell>
          <cell r="I170">
            <v>43.622249632281182</v>
          </cell>
          <cell r="L170">
            <v>208.62652093596867</v>
          </cell>
        </row>
        <row r="171">
          <cell r="B171">
            <v>170</v>
          </cell>
          <cell r="C171">
            <v>48.279998999999997</v>
          </cell>
          <cell r="E171">
            <v>198.41000399999999</v>
          </cell>
          <cell r="I171">
            <v>43.540581256748951</v>
          </cell>
          <cell r="L171">
            <v>208.71094105678688</v>
          </cell>
        </row>
        <row r="172">
          <cell r="B172">
            <v>171</v>
          </cell>
          <cell r="C172">
            <v>48.509998000000003</v>
          </cell>
          <cell r="E172">
            <v>199.820007</v>
          </cell>
          <cell r="I172">
            <v>43.458912881216726</v>
          </cell>
          <cell r="L172">
            <v>208.79536117760509</v>
          </cell>
        </row>
        <row r="173">
          <cell r="B173">
            <v>172</v>
          </cell>
          <cell r="C173">
            <v>49.380001</v>
          </cell>
          <cell r="E173">
            <v>201.5</v>
          </cell>
          <cell r="I173">
            <v>43.377244505684502</v>
          </cell>
          <cell r="L173">
            <v>208.87978129842332</v>
          </cell>
        </row>
        <row r="174">
          <cell r="B174">
            <v>173</v>
          </cell>
          <cell r="C174">
            <v>49.279998999999997</v>
          </cell>
          <cell r="E174">
            <v>203.60000600000001</v>
          </cell>
          <cell r="I174">
            <v>43.29557613015227</v>
          </cell>
          <cell r="L174">
            <v>208.96420141924153</v>
          </cell>
        </row>
        <row r="175">
          <cell r="B175">
            <v>174</v>
          </cell>
          <cell r="C175">
            <v>49.049999</v>
          </cell>
          <cell r="E175">
            <v>203.070007</v>
          </cell>
          <cell r="I175">
            <v>43.213907754620038</v>
          </cell>
          <cell r="L175">
            <v>209.04862154005974</v>
          </cell>
        </row>
        <row r="176">
          <cell r="B176">
            <v>175</v>
          </cell>
          <cell r="C176">
            <v>47.919998</v>
          </cell>
          <cell r="E176">
            <v>201.240005</v>
          </cell>
          <cell r="I176">
            <v>43.132239379087814</v>
          </cell>
          <cell r="L176">
            <v>209.13304166087795</v>
          </cell>
        </row>
        <row r="177">
          <cell r="B177">
            <v>176</v>
          </cell>
          <cell r="C177">
            <v>47.419998</v>
          </cell>
          <cell r="E177">
            <v>199.88999899999999</v>
          </cell>
          <cell r="I177">
            <v>43.050571003555589</v>
          </cell>
          <cell r="L177">
            <v>209.21746178169616</v>
          </cell>
        </row>
        <row r="178">
          <cell r="B178">
            <v>177</v>
          </cell>
          <cell r="C178">
            <v>47.790000999999997</v>
          </cell>
          <cell r="E178">
            <v>203.41000399999999</v>
          </cell>
          <cell r="I178">
            <v>42.968902628023358</v>
          </cell>
          <cell r="L178">
            <v>209.30188190251437</v>
          </cell>
        </row>
        <row r="179">
          <cell r="B179">
            <v>178</v>
          </cell>
          <cell r="C179">
            <v>47.68</v>
          </cell>
          <cell r="E179">
            <v>203.63999899999999</v>
          </cell>
          <cell r="I179">
            <v>42.887234252491133</v>
          </cell>
          <cell r="L179">
            <v>209.38630202333258</v>
          </cell>
        </row>
        <row r="180">
          <cell r="B180">
            <v>179</v>
          </cell>
          <cell r="C180">
            <v>46.07</v>
          </cell>
          <cell r="E180">
            <v>194.740005</v>
          </cell>
          <cell r="I180">
            <v>42.805565876958909</v>
          </cell>
          <cell r="L180">
            <v>209.47072214415078</v>
          </cell>
        </row>
        <row r="181">
          <cell r="B181">
            <v>180</v>
          </cell>
          <cell r="C181">
            <v>45.959999000000003</v>
          </cell>
          <cell r="E181">
            <v>191.949997</v>
          </cell>
          <cell r="I181">
            <v>42.723897501426677</v>
          </cell>
          <cell r="L181">
            <v>209.55514226496902</v>
          </cell>
        </row>
        <row r="182">
          <cell r="B182">
            <v>181</v>
          </cell>
          <cell r="C182">
            <v>45.560001</v>
          </cell>
          <cell r="E182">
            <v>191.21000699999999</v>
          </cell>
          <cell r="I182">
            <v>42.642229125894453</v>
          </cell>
          <cell r="L182">
            <v>209.63956238578723</v>
          </cell>
        </row>
        <row r="183">
          <cell r="B183">
            <v>182</v>
          </cell>
          <cell r="C183">
            <v>44.779998999999997</v>
          </cell>
          <cell r="E183">
            <v>186.66999799999999</v>
          </cell>
          <cell r="I183">
            <v>42.560560750362221</v>
          </cell>
          <cell r="L183">
            <v>209.72398250660544</v>
          </cell>
        </row>
        <row r="184">
          <cell r="B184">
            <v>183</v>
          </cell>
          <cell r="C184">
            <v>43.599997999999999</v>
          </cell>
          <cell r="E184">
            <v>184.69000199999999</v>
          </cell>
          <cell r="I184">
            <v>42.478892374829996</v>
          </cell>
          <cell r="L184">
            <v>209.80840262742365</v>
          </cell>
        </row>
        <row r="185">
          <cell r="B185">
            <v>184</v>
          </cell>
          <cell r="C185">
            <v>45.02</v>
          </cell>
          <cell r="E185">
            <v>187.05999800000001</v>
          </cell>
          <cell r="I185">
            <v>42.397223999297765</v>
          </cell>
          <cell r="L185">
            <v>209.89282274824185</v>
          </cell>
        </row>
        <row r="186">
          <cell r="B186">
            <v>185</v>
          </cell>
          <cell r="C186">
            <v>44.200001</v>
          </cell>
          <cell r="E186">
            <v>187.58000200000001</v>
          </cell>
          <cell r="I186">
            <v>42.31555562376554</v>
          </cell>
          <cell r="L186">
            <v>209.97724286906006</v>
          </cell>
        </row>
        <row r="187">
          <cell r="B187">
            <v>186</v>
          </cell>
          <cell r="C187">
            <v>42.470001000000003</v>
          </cell>
          <cell r="E187">
            <v>182.83000200000001</v>
          </cell>
          <cell r="I187">
            <v>42.233887248233316</v>
          </cell>
          <cell r="L187">
            <v>210.06166298987827</v>
          </cell>
        </row>
        <row r="188">
          <cell r="B188">
            <v>187</v>
          </cell>
          <cell r="C188">
            <v>43.16</v>
          </cell>
          <cell r="E188">
            <v>192.61000100000001</v>
          </cell>
          <cell r="I188">
            <v>42.152218872701084</v>
          </cell>
          <cell r="L188">
            <v>210.14608311069651</v>
          </cell>
        </row>
        <row r="189">
          <cell r="B189">
            <v>188</v>
          </cell>
          <cell r="C189">
            <v>42.490001999999997</v>
          </cell>
          <cell r="E189">
            <v>194.85000600000001</v>
          </cell>
          <cell r="I189">
            <v>42.07055049716886</v>
          </cell>
          <cell r="L189">
            <v>210.23050323151472</v>
          </cell>
        </row>
        <row r="190">
          <cell r="B190">
            <v>189</v>
          </cell>
          <cell r="C190">
            <v>40.950001</v>
          </cell>
          <cell r="E190">
            <v>195.66000399999999</v>
          </cell>
          <cell r="I190">
            <v>41.988882121636628</v>
          </cell>
          <cell r="L190">
            <v>210.31492335233293</v>
          </cell>
        </row>
        <row r="191">
          <cell r="B191">
            <v>190</v>
          </cell>
          <cell r="C191">
            <v>38.340000000000003</v>
          </cell>
          <cell r="E191">
            <v>196.699997</v>
          </cell>
          <cell r="I191">
            <v>41.907213746104404</v>
          </cell>
          <cell r="L191">
            <v>210.39934347315113</v>
          </cell>
        </row>
        <row r="192">
          <cell r="B192">
            <v>191</v>
          </cell>
          <cell r="C192">
            <v>38.590000000000003</v>
          </cell>
          <cell r="E192">
            <v>210</v>
          </cell>
          <cell r="I192">
            <v>41.825545370572172</v>
          </cell>
          <cell r="L192">
            <v>210.48376359396934</v>
          </cell>
        </row>
        <row r="193">
          <cell r="B193">
            <v>192</v>
          </cell>
          <cell r="C193">
            <v>41.040000999999997</v>
          </cell>
          <cell r="E193">
            <v>209.779999</v>
          </cell>
          <cell r="I193">
            <v>41.743876995039948</v>
          </cell>
          <cell r="L193">
            <v>210.56818371478755</v>
          </cell>
        </row>
        <row r="194">
          <cell r="B194">
            <v>193</v>
          </cell>
          <cell r="C194">
            <v>40.669998</v>
          </cell>
          <cell r="E194">
            <v>211.78999300000001</v>
          </cell>
          <cell r="I194">
            <v>41.662208619507723</v>
          </cell>
          <cell r="L194">
            <v>210.65260383560576</v>
          </cell>
        </row>
        <row r="195">
          <cell r="B195">
            <v>194</v>
          </cell>
          <cell r="C195">
            <v>40.330002</v>
          </cell>
          <cell r="E195">
            <v>214.83000200000001</v>
          </cell>
          <cell r="I195">
            <v>41.580540243975491</v>
          </cell>
          <cell r="L195">
            <v>210.73702395642397</v>
          </cell>
        </row>
        <row r="196">
          <cell r="B196">
            <v>195</v>
          </cell>
          <cell r="C196">
            <v>41.200001</v>
          </cell>
          <cell r="E196">
            <v>215.44000199999999</v>
          </cell>
          <cell r="I196">
            <v>41.498871868443267</v>
          </cell>
          <cell r="L196">
            <v>210.82144407724218</v>
          </cell>
        </row>
        <row r="197">
          <cell r="B197">
            <v>196</v>
          </cell>
          <cell r="C197">
            <v>41.5</v>
          </cell>
          <cell r="E197">
            <v>216.46000699999999</v>
          </cell>
          <cell r="I197">
            <v>41.417203492911042</v>
          </cell>
          <cell r="L197">
            <v>210.90586419806041</v>
          </cell>
        </row>
        <row r="198">
          <cell r="B198">
            <v>197</v>
          </cell>
          <cell r="C198">
            <v>42.799999</v>
          </cell>
          <cell r="E198">
            <v>216.08000200000001</v>
          </cell>
          <cell r="I198">
            <v>41.335535117378811</v>
          </cell>
          <cell r="L198">
            <v>210.99028431887862</v>
          </cell>
        </row>
        <row r="199">
          <cell r="B199">
            <v>198</v>
          </cell>
          <cell r="C199">
            <v>43.029998999999997</v>
          </cell>
          <cell r="E199">
            <v>221.699997</v>
          </cell>
          <cell r="I199">
            <v>41.253866741846579</v>
          </cell>
          <cell r="L199">
            <v>211.07470443969683</v>
          </cell>
        </row>
        <row r="200">
          <cell r="B200">
            <v>199</v>
          </cell>
          <cell r="C200">
            <v>42.900002000000001</v>
          </cell>
          <cell r="E200">
            <v>220.91000399999999</v>
          </cell>
          <cell r="I200">
            <v>41.172198366314355</v>
          </cell>
          <cell r="L200">
            <v>211.15912456051504</v>
          </cell>
        </row>
        <row r="201">
          <cell r="B201">
            <v>200</v>
          </cell>
          <cell r="C201">
            <v>42.84</v>
          </cell>
          <cell r="E201">
            <v>223.71000699999999</v>
          </cell>
          <cell r="I201">
            <v>41.09052999078213</v>
          </cell>
          <cell r="L201">
            <v>211.24354468133325</v>
          </cell>
        </row>
        <row r="202">
          <cell r="B202">
            <v>201</v>
          </cell>
          <cell r="C202">
            <v>44.18</v>
          </cell>
          <cell r="E202">
            <v>222.71000699999999</v>
          </cell>
          <cell r="I202">
            <v>41.008861615249899</v>
          </cell>
          <cell r="L202">
            <v>211.32796480215146</v>
          </cell>
        </row>
        <row r="203">
          <cell r="B203">
            <v>202</v>
          </cell>
          <cell r="C203">
            <v>43.09</v>
          </cell>
          <cell r="E203">
            <v>222.16999799999999</v>
          </cell>
          <cell r="I203">
            <v>40.927193239717674</v>
          </cell>
          <cell r="L203">
            <v>211.41238492296966</v>
          </cell>
        </row>
        <row r="204">
          <cell r="B204">
            <v>203</v>
          </cell>
          <cell r="C204">
            <v>43.07</v>
          </cell>
          <cell r="E204">
            <v>222.21000699999999</v>
          </cell>
          <cell r="I204">
            <v>40.84552486418545</v>
          </cell>
          <cell r="L204">
            <v>211.4968050437879</v>
          </cell>
        </row>
        <row r="205">
          <cell r="B205">
            <v>204</v>
          </cell>
          <cell r="C205">
            <v>43.73</v>
          </cell>
          <cell r="E205">
            <v>223.36000100000001</v>
          </cell>
          <cell r="I205">
            <v>40.763856488653218</v>
          </cell>
          <cell r="L205">
            <v>211.58122516460611</v>
          </cell>
        </row>
        <row r="206">
          <cell r="B206">
            <v>205</v>
          </cell>
          <cell r="C206">
            <v>43.549999</v>
          </cell>
          <cell r="E206">
            <v>221.85000600000001</v>
          </cell>
          <cell r="I206">
            <v>40.682188113120986</v>
          </cell>
          <cell r="L206">
            <v>211.66564528542432</v>
          </cell>
        </row>
        <row r="207">
          <cell r="B207">
            <v>206</v>
          </cell>
          <cell r="C207">
            <v>43.439999</v>
          </cell>
          <cell r="E207">
            <v>221.03999300000001</v>
          </cell>
          <cell r="I207">
            <v>40.600519737588762</v>
          </cell>
          <cell r="L207">
            <v>211.75006540624253</v>
          </cell>
        </row>
        <row r="208">
          <cell r="B208">
            <v>207</v>
          </cell>
          <cell r="C208">
            <v>43</v>
          </cell>
          <cell r="E208">
            <v>223.08000200000001</v>
          </cell>
          <cell r="I208">
            <v>40.518851362056537</v>
          </cell>
          <cell r="L208">
            <v>211.83448552706074</v>
          </cell>
        </row>
        <row r="209">
          <cell r="B209">
            <v>208</v>
          </cell>
          <cell r="C209">
            <v>41.220001000000003</v>
          </cell>
          <cell r="E209">
            <v>222.820007</v>
          </cell>
          <cell r="I209">
            <v>40.437182986524306</v>
          </cell>
          <cell r="L209">
            <v>211.91890564787894</v>
          </cell>
        </row>
        <row r="210">
          <cell r="B210">
            <v>209</v>
          </cell>
          <cell r="C210">
            <v>40.900002000000001</v>
          </cell>
          <cell r="E210">
            <v>219.770004</v>
          </cell>
          <cell r="I210">
            <v>40.355514610992081</v>
          </cell>
          <cell r="L210">
            <v>212.00332576869715</v>
          </cell>
        </row>
        <row r="211">
          <cell r="B211">
            <v>210</v>
          </cell>
          <cell r="C211">
            <v>40.830002</v>
          </cell>
          <cell r="E211">
            <v>220.80999800000001</v>
          </cell>
          <cell r="I211">
            <v>40.273846235459857</v>
          </cell>
          <cell r="L211">
            <v>212.08774588951536</v>
          </cell>
        </row>
        <row r="212">
          <cell r="B212">
            <v>211</v>
          </cell>
          <cell r="C212">
            <v>40.139999000000003</v>
          </cell>
          <cell r="E212">
            <v>216.020004</v>
          </cell>
          <cell r="I212">
            <v>40.192177859927625</v>
          </cell>
          <cell r="L212">
            <v>212.1721660103336</v>
          </cell>
        </row>
        <row r="213">
          <cell r="B213">
            <v>212</v>
          </cell>
          <cell r="C213">
            <v>39.700001</v>
          </cell>
          <cell r="E213">
            <v>216.21000699999999</v>
          </cell>
          <cell r="I213">
            <v>40.110509484395394</v>
          </cell>
          <cell r="L213">
            <v>212.25658613115181</v>
          </cell>
        </row>
        <row r="214">
          <cell r="B214">
            <v>213</v>
          </cell>
          <cell r="C214">
            <v>39.389999000000003</v>
          </cell>
          <cell r="E214">
            <v>215.89999399999999</v>
          </cell>
          <cell r="I214">
            <v>40.028841108863169</v>
          </cell>
          <cell r="L214">
            <v>212.34100625197001</v>
          </cell>
        </row>
        <row r="215">
          <cell r="B215">
            <v>214</v>
          </cell>
          <cell r="C215">
            <v>39.669998</v>
          </cell>
          <cell r="E215">
            <v>217.029999</v>
          </cell>
          <cell r="I215">
            <v>39.947172733330945</v>
          </cell>
          <cell r="L215">
            <v>212.42542637278822</v>
          </cell>
        </row>
        <row r="216">
          <cell r="B216">
            <v>215</v>
          </cell>
          <cell r="C216">
            <v>39.590000000000003</v>
          </cell>
          <cell r="E216">
            <v>216.050003</v>
          </cell>
          <cell r="I216">
            <v>39.865504357798713</v>
          </cell>
          <cell r="L216">
            <v>212.50984649360643</v>
          </cell>
        </row>
        <row r="217">
          <cell r="B217">
            <v>216</v>
          </cell>
          <cell r="C217">
            <v>39.169998</v>
          </cell>
          <cell r="E217">
            <v>216.699997</v>
          </cell>
          <cell r="I217">
            <v>39.783835982266488</v>
          </cell>
          <cell r="L217">
            <v>212.59426661442464</v>
          </cell>
        </row>
        <row r="218">
          <cell r="B218">
            <v>217</v>
          </cell>
          <cell r="C218">
            <v>38.82</v>
          </cell>
          <cell r="E218">
            <v>218.270004</v>
          </cell>
          <cell r="I218">
            <v>39.702167606734264</v>
          </cell>
          <cell r="L218">
            <v>212.67868673524285</v>
          </cell>
        </row>
        <row r="219">
          <cell r="B219">
            <v>218</v>
          </cell>
          <cell r="C219">
            <v>37.57</v>
          </cell>
          <cell r="E219">
            <v>227.80999800000001</v>
          </cell>
          <cell r="I219">
            <v>39.620499231202032</v>
          </cell>
          <cell r="L219">
            <v>212.76310685606109</v>
          </cell>
        </row>
        <row r="220">
          <cell r="B220">
            <v>219</v>
          </cell>
          <cell r="C220">
            <v>38.849997999999999</v>
          </cell>
          <cell r="E220">
            <v>229.91999799999999</v>
          </cell>
          <cell r="I220">
            <v>39.538830855669801</v>
          </cell>
          <cell r="L220">
            <v>212.84752697687929</v>
          </cell>
        </row>
        <row r="221">
          <cell r="B221">
            <v>220</v>
          </cell>
          <cell r="C221">
            <v>39.57</v>
          </cell>
          <cell r="E221">
            <v>232.16000399999999</v>
          </cell>
          <cell r="I221">
            <v>39.457162480137576</v>
          </cell>
          <cell r="L221">
            <v>212.9319470976975</v>
          </cell>
        </row>
        <row r="222">
          <cell r="B222">
            <v>221</v>
          </cell>
          <cell r="C222">
            <v>39.659999999999997</v>
          </cell>
          <cell r="E222">
            <v>235.08000200000001</v>
          </cell>
          <cell r="I222">
            <v>39.375494104605352</v>
          </cell>
          <cell r="L222">
            <v>213.01636721851571</v>
          </cell>
        </row>
        <row r="223">
          <cell r="B223">
            <v>222</v>
          </cell>
          <cell r="C223">
            <v>38.909999999999997</v>
          </cell>
          <cell r="E223">
            <v>232.570007</v>
          </cell>
          <cell r="I223">
            <v>39.29382572907312</v>
          </cell>
          <cell r="L223">
            <v>213.10078733933392</v>
          </cell>
        </row>
        <row r="224">
          <cell r="B224">
            <v>223</v>
          </cell>
          <cell r="C224">
            <v>37.560001</v>
          </cell>
          <cell r="E224">
            <v>216.300003</v>
          </cell>
          <cell r="I224">
            <v>39.212157353540896</v>
          </cell>
          <cell r="L224">
            <v>213.18520746015213</v>
          </cell>
        </row>
        <row r="225">
          <cell r="B225">
            <v>224</v>
          </cell>
          <cell r="C225">
            <v>37.290000999999997</v>
          </cell>
          <cell r="E225">
            <v>216.699997</v>
          </cell>
          <cell r="I225">
            <v>39.130488978008671</v>
          </cell>
          <cell r="L225">
            <v>213.26962758097034</v>
          </cell>
        </row>
        <row r="226">
          <cell r="B226">
            <v>225</v>
          </cell>
          <cell r="C226">
            <v>36.450001</v>
          </cell>
          <cell r="E226">
            <v>210.300003</v>
          </cell>
          <cell r="I226">
            <v>39.048820602476439</v>
          </cell>
          <cell r="L226">
            <v>213.35404770178855</v>
          </cell>
        </row>
        <row r="227">
          <cell r="B227">
            <v>226</v>
          </cell>
          <cell r="C227">
            <v>36.25</v>
          </cell>
          <cell r="E227">
            <v>213.96000699999999</v>
          </cell>
          <cell r="I227">
            <v>38.967152226944208</v>
          </cell>
          <cell r="L227">
            <v>213.43846782260678</v>
          </cell>
        </row>
        <row r="228">
          <cell r="B228">
            <v>227</v>
          </cell>
          <cell r="C228">
            <v>36.810001</v>
          </cell>
          <cell r="E228">
            <v>212.44000199999999</v>
          </cell>
          <cell r="I228">
            <v>38.885483851411983</v>
          </cell>
          <cell r="L228">
            <v>213.52288794342499</v>
          </cell>
        </row>
        <row r="229">
          <cell r="B229">
            <v>228</v>
          </cell>
          <cell r="C229">
            <v>35.68</v>
          </cell>
          <cell r="E229">
            <v>210.53999300000001</v>
          </cell>
          <cell r="I229">
            <v>38.803815475879759</v>
          </cell>
          <cell r="L229">
            <v>213.6073080642432</v>
          </cell>
        </row>
        <row r="230">
          <cell r="B230">
            <v>229</v>
          </cell>
          <cell r="C230">
            <v>36.139999000000003</v>
          </cell>
          <cell r="E230">
            <v>212.070007</v>
          </cell>
          <cell r="I230">
            <v>38.722147100347527</v>
          </cell>
          <cell r="L230">
            <v>213.69172818506141</v>
          </cell>
        </row>
        <row r="231">
          <cell r="B231">
            <v>230</v>
          </cell>
          <cell r="C231">
            <v>37.130001</v>
          </cell>
          <cell r="E231">
            <v>213.61999499999999</v>
          </cell>
          <cell r="I231">
            <v>38.640478724815303</v>
          </cell>
          <cell r="L231">
            <v>213.77614830587962</v>
          </cell>
        </row>
        <row r="232">
          <cell r="B232">
            <v>231</v>
          </cell>
          <cell r="C232">
            <v>38.619999</v>
          </cell>
          <cell r="E232">
            <v>222.58999600000001</v>
          </cell>
          <cell r="I232">
            <v>38.558810349283078</v>
          </cell>
          <cell r="L232">
            <v>213.86056842669782</v>
          </cell>
        </row>
        <row r="233">
          <cell r="B233">
            <v>232</v>
          </cell>
          <cell r="C233">
            <v>37.540000999999997</v>
          </cell>
          <cell r="E233">
            <v>215.929993</v>
          </cell>
          <cell r="I233">
            <v>38.477141973750847</v>
          </cell>
          <cell r="L233">
            <v>213.94498854751603</v>
          </cell>
        </row>
        <row r="234">
          <cell r="B234">
            <v>233</v>
          </cell>
          <cell r="C234">
            <v>37.450001</v>
          </cell>
          <cell r="E234">
            <v>214.64999399999999</v>
          </cell>
          <cell r="I234">
            <v>38.395473598218615</v>
          </cell>
          <cell r="L234">
            <v>214.02940866833427</v>
          </cell>
        </row>
        <row r="235">
          <cell r="B235">
            <v>234</v>
          </cell>
          <cell r="C235">
            <v>36.369999</v>
          </cell>
          <cell r="E235">
            <v>206.28999300000001</v>
          </cell>
          <cell r="I235">
            <v>38.313805222686398</v>
          </cell>
          <cell r="L235">
            <v>214.11382878915248</v>
          </cell>
        </row>
        <row r="236">
          <cell r="B236">
            <v>235</v>
          </cell>
          <cell r="C236">
            <v>35.759998000000003</v>
          </cell>
          <cell r="E236">
            <v>202.990005</v>
          </cell>
          <cell r="I236">
            <v>38.232136847154166</v>
          </cell>
          <cell r="L236">
            <v>214.19824890997069</v>
          </cell>
        </row>
        <row r="237">
          <cell r="B237">
            <v>236</v>
          </cell>
          <cell r="C237">
            <v>35.57</v>
          </cell>
          <cell r="E237">
            <v>205.21000699999999</v>
          </cell>
          <cell r="I237">
            <v>38.150468471621934</v>
          </cell>
          <cell r="L237">
            <v>214.2826690307889</v>
          </cell>
        </row>
        <row r="238">
          <cell r="B238">
            <v>237</v>
          </cell>
          <cell r="C238">
            <v>35.07</v>
          </cell>
          <cell r="E238">
            <v>203.029999</v>
          </cell>
          <cell r="I238">
            <v>38.06880009608971</v>
          </cell>
          <cell r="L238">
            <v>214.3670891516071</v>
          </cell>
        </row>
        <row r="239">
          <cell r="B239">
            <v>238</v>
          </cell>
          <cell r="C239">
            <v>35.169998</v>
          </cell>
          <cell r="E239">
            <v>204.33000200000001</v>
          </cell>
          <cell r="I239">
            <v>37.987131720557485</v>
          </cell>
          <cell r="L239">
            <v>214.45150927242531</v>
          </cell>
        </row>
        <row r="240">
          <cell r="B240">
            <v>239</v>
          </cell>
          <cell r="C240">
            <v>34.810001</v>
          </cell>
          <cell r="E240">
            <v>207.19000199999999</v>
          </cell>
          <cell r="I240">
            <v>37.905463345025254</v>
          </cell>
          <cell r="L240">
            <v>214.53592939324352</v>
          </cell>
        </row>
        <row r="241">
          <cell r="B241">
            <v>240</v>
          </cell>
          <cell r="C241">
            <v>35.990001999999997</v>
          </cell>
          <cell r="E241">
            <v>213.08999600000001</v>
          </cell>
          <cell r="I241">
            <v>37.823794969493029</v>
          </cell>
          <cell r="L241">
            <v>214.62034951406173</v>
          </cell>
        </row>
        <row r="242">
          <cell r="B242">
            <v>241</v>
          </cell>
          <cell r="C242">
            <v>34.880001</v>
          </cell>
          <cell r="E242">
            <v>207.94000199999999</v>
          </cell>
          <cell r="I242">
            <v>37.742126593960805</v>
          </cell>
          <cell r="L242">
            <v>214.70476963487994</v>
          </cell>
        </row>
        <row r="243">
          <cell r="B243">
            <v>242</v>
          </cell>
          <cell r="C243">
            <v>34.450001</v>
          </cell>
          <cell r="E243">
            <v>206.759995</v>
          </cell>
          <cell r="I243">
            <v>37.660458218428573</v>
          </cell>
          <cell r="L243">
            <v>214.78918975569817</v>
          </cell>
        </row>
        <row r="244">
          <cell r="B244">
            <v>243</v>
          </cell>
          <cell r="C244">
            <v>33.860000999999997</v>
          </cell>
          <cell r="E244">
            <v>197.820007</v>
          </cell>
          <cell r="I244">
            <v>37.578789842896342</v>
          </cell>
          <cell r="L244">
            <v>214.87360987651638</v>
          </cell>
        </row>
        <row r="245">
          <cell r="B245">
            <v>244</v>
          </cell>
          <cell r="C245">
            <v>35.869999</v>
          </cell>
          <cell r="E245">
            <v>204.14999399999999</v>
          </cell>
          <cell r="I245">
            <v>37.497121467364117</v>
          </cell>
          <cell r="L245">
            <v>214.95802999733459</v>
          </cell>
        </row>
        <row r="246">
          <cell r="B246">
            <v>245</v>
          </cell>
          <cell r="C246">
            <v>35.650002000000001</v>
          </cell>
          <cell r="E246">
            <v>205.64999399999999</v>
          </cell>
          <cell r="I246">
            <v>37.415453091831893</v>
          </cell>
          <cell r="L246">
            <v>215.0424501181528</v>
          </cell>
        </row>
        <row r="247">
          <cell r="B247">
            <v>246</v>
          </cell>
          <cell r="C247">
            <v>35.840000000000003</v>
          </cell>
          <cell r="E247">
            <v>209.30999800000001</v>
          </cell>
          <cell r="I247">
            <v>37.333784716299661</v>
          </cell>
          <cell r="L247">
            <v>215.12687023897101</v>
          </cell>
        </row>
        <row r="248">
          <cell r="B248">
            <v>247</v>
          </cell>
          <cell r="C248">
            <v>36.669998</v>
          </cell>
          <cell r="E248">
            <v>212.990005</v>
          </cell>
          <cell r="I248">
            <v>37.252116340767436</v>
          </cell>
          <cell r="L248">
            <v>215.21129035978922</v>
          </cell>
        </row>
        <row r="249">
          <cell r="B249">
            <v>248</v>
          </cell>
          <cell r="C249">
            <v>37.020000000000003</v>
          </cell>
          <cell r="E249">
            <v>217.13999899999999</v>
          </cell>
          <cell r="I249">
            <v>37.170447965235212</v>
          </cell>
          <cell r="L249">
            <v>215.29571048060745</v>
          </cell>
        </row>
        <row r="250">
          <cell r="B250">
            <v>249</v>
          </cell>
          <cell r="C250">
            <v>37.200001</v>
          </cell>
          <cell r="E250">
            <v>215.85000600000001</v>
          </cell>
          <cell r="I250">
            <v>37.08877958970298</v>
          </cell>
          <cell r="L250">
            <v>215.38013060142566</v>
          </cell>
        </row>
        <row r="251">
          <cell r="B251">
            <v>250</v>
          </cell>
          <cell r="C251">
            <v>36.669998</v>
          </cell>
          <cell r="E251">
            <v>217.570007</v>
          </cell>
          <cell r="I251">
            <v>37.007111214170749</v>
          </cell>
          <cell r="L251">
            <v>215.46455072224387</v>
          </cell>
        </row>
        <row r="252">
          <cell r="B252">
            <v>251</v>
          </cell>
          <cell r="C252">
            <v>36.700001</v>
          </cell>
          <cell r="E252">
            <v>220</v>
          </cell>
          <cell r="I252">
            <v>36.925442838638524</v>
          </cell>
          <cell r="L252">
            <v>215.54897084306208</v>
          </cell>
        </row>
        <row r="253">
          <cell r="B253">
            <v>252</v>
          </cell>
          <cell r="C253">
            <v>36.189999</v>
          </cell>
          <cell r="E253">
            <v>222.89999399999999</v>
          </cell>
          <cell r="I253">
            <v>36.8437744631063</v>
          </cell>
          <cell r="L253">
            <v>215.63339096388029</v>
          </cell>
        </row>
        <row r="254">
          <cell r="B254">
            <v>253</v>
          </cell>
          <cell r="C254">
            <v>36.15</v>
          </cell>
          <cell r="E254">
            <v>223.63</v>
          </cell>
          <cell r="I254">
            <v>36.762106087574068</v>
          </cell>
          <cell r="L254">
            <v>215.7178110846985</v>
          </cell>
        </row>
        <row r="255">
          <cell r="B255">
            <v>254</v>
          </cell>
          <cell r="C255">
            <v>36.35</v>
          </cell>
          <cell r="E255">
            <v>227.1</v>
          </cell>
          <cell r="I255">
            <v>36.680437712041844</v>
          </cell>
          <cell r="L255">
            <v>215.8022312055167</v>
          </cell>
        </row>
        <row r="256">
          <cell r="B256">
            <v>255</v>
          </cell>
          <cell r="C256">
            <v>35.89</v>
          </cell>
          <cell r="E256">
            <v>229.8</v>
          </cell>
          <cell r="I256">
            <v>36.598769336509619</v>
          </cell>
          <cell r="L256">
            <v>215.88665132633491</v>
          </cell>
        </row>
        <row r="257">
          <cell r="B257">
            <v>256</v>
          </cell>
          <cell r="C257">
            <v>34.51</v>
          </cell>
          <cell r="E257">
            <v>223.67</v>
          </cell>
          <cell r="I257">
            <v>36.517100960977388</v>
          </cell>
          <cell r="L257">
            <v>215.97107144715312</v>
          </cell>
        </row>
        <row r="258">
          <cell r="B258">
            <v>257</v>
          </cell>
          <cell r="C258">
            <v>33.17</v>
          </cell>
          <cell r="E258">
            <v>215.18</v>
          </cell>
          <cell r="I258">
            <v>36.435432585445156</v>
          </cell>
          <cell r="L258">
            <v>216.05549156797136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8"/>
  <sheetViews>
    <sheetView tabSelected="1" topLeftCell="C1" zoomScale="85" zoomScaleNormal="85" workbookViewId="0">
      <selection activeCell="W11" sqref="W11"/>
    </sheetView>
  </sheetViews>
  <sheetFormatPr baseColWidth="10" defaultRowHeight="16" x14ac:dyDescent="0.2"/>
  <cols>
    <col min="1" max="2" width="10.83203125" style="2"/>
    <col min="3" max="3" width="24.33203125" style="2" customWidth="1"/>
    <col min="4" max="4" width="23.1640625" style="2" customWidth="1"/>
    <col min="5" max="5" width="29" style="2" customWidth="1"/>
    <col min="6" max="6" width="26.1640625" style="2" customWidth="1"/>
  </cols>
  <sheetData>
    <row r="1" spans="1:6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4</v>
      </c>
      <c r="F1" s="2" t="s">
        <v>3</v>
      </c>
    </row>
    <row r="2" spans="1:6" x14ac:dyDescent="0.2">
      <c r="A2" s="3">
        <v>43777</v>
      </c>
      <c r="B2" s="4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</row>
    <row r="3" spans="1:6" x14ac:dyDescent="0.2">
      <c r="A3" s="3">
        <v>43780</v>
      </c>
      <c r="B3" s="4">
        <v>2</v>
      </c>
      <c r="C3" s="1">
        <v>64.460991000000007</v>
      </c>
      <c r="D3" s="2">
        <v>81821200</v>
      </c>
      <c r="E3" s="1">
        <v>176.658142</v>
      </c>
      <c r="F3" s="2">
        <v>1594600</v>
      </c>
    </row>
    <row r="4" spans="1:6" x14ac:dyDescent="0.2">
      <c r="A4" s="3">
        <v>43781</v>
      </c>
      <c r="B4" s="4">
        <v>3</v>
      </c>
      <c r="C4" s="1">
        <v>64.401978</v>
      </c>
      <c r="D4" s="2">
        <v>87388800</v>
      </c>
      <c r="E4" s="1">
        <v>177.810913</v>
      </c>
      <c r="F4" s="2">
        <v>1816900</v>
      </c>
    </row>
    <row r="5" spans="1:6" x14ac:dyDescent="0.2">
      <c r="A5" s="3">
        <v>43782</v>
      </c>
      <c r="B5" s="4">
        <v>4</v>
      </c>
      <c r="C5" s="1">
        <v>65.019051000000005</v>
      </c>
      <c r="D5" s="2">
        <v>102734400</v>
      </c>
      <c r="E5" s="1">
        <v>177.752319</v>
      </c>
      <c r="F5" s="2">
        <v>1855200</v>
      </c>
    </row>
    <row r="6" spans="1:6" x14ac:dyDescent="0.2">
      <c r="A6" s="3">
        <v>43783</v>
      </c>
      <c r="B6" s="4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</row>
    <row r="7" spans="1:6" x14ac:dyDescent="0.2">
      <c r="A7" s="3">
        <v>43784</v>
      </c>
      <c r="B7" s="4">
        <v>6</v>
      </c>
      <c r="C7" s="1">
        <v>65.336212000000003</v>
      </c>
      <c r="D7" s="2">
        <v>100206400</v>
      </c>
      <c r="E7" s="1">
        <v>178.43956</v>
      </c>
      <c r="F7" s="2">
        <v>3242700</v>
      </c>
    </row>
    <row r="8" spans="1:6" x14ac:dyDescent="0.2">
      <c r="A8" s="3">
        <v>43787</v>
      </c>
      <c r="B8" s="4">
        <v>7</v>
      </c>
      <c r="C8" s="1">
        <v>65.665633999999997</v>
      </c>
      <c r="D8" s="2">
        <v>86703200</v>
      </c>
      <c r="E8" s="1">
        <v>176.52507</v>
      </c>
      <c r="F8" s="2">
        <v>2405800</v>
      </c>
    </row>
    <row r="9" spans="1:6" x14ac:dyDescent="0.2">
      <c r="A9" s="3">
        <v>43788</v>
      </c>
      <c r="B9" s="4">
        <v>8</v>
      </c>
      <c r="C9" s="1">
        <v>65.466507000000007</v>
      </c>
      <c r="D9" s="2">
        <v>76167200</v>
      </c>
      <c r="E9" s="1">
        <v>176.839249</v>
      </c>
      <c r="F9" s="2">
        <v>2673200</v>
      </c>
    </row>
    <row r="10" spans="1:6" x14ac:dyDescent="0.2">
      <c r="A10" s="3">
        <v>43789</v>
      </c>
      <c r="B10" s="4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</row>
    <row r="11" spans="1:6" x14ac:dyDescent="0.2">
      <c r="A11" s="3">
        <v>43790</v>
      </c>
      <c r="B11" s="4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</row>
    <row r="12" spans="1:6" x14ac:dyDescent="0.2">
      <c r="A12" s="3">
        <v>43791</v>
      </c>
      <c r="B12" s="4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</row>
    <row r="13" spans="1:6" x14ac:dyDescent="0.2">
      <c r="A13" s="3">
        <v>43794</v>
      </c>
      <c r="B13" s="4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</row>
    <row r="14" spans="1:6" x14ac:dyDescent="0.2">
      <c r="A14" s="3">
        <v>43795</v>
      </c>
      <c r="B14" s="4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</row>
    <row r="15" spans="1:6" x14ac:dyDescent="0.2">
      <c r="A15" s="3">
        <v>43796</v>
      </c>
      <c r="B15" s="4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</row>
    <row r="16" spans="1:6" x14ac:dyDescent="0.2">
      <c r="A16" s="3">
        <v>43798</v>
      </c>
      <c r="B16" s="4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</row>
    <row r="17" spans="1:6" x14ac:dyDescent="0.2">
      <c r="A17" s="3">
        <v>43801</v>
      </c>
      <c r="B17" s="4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</row>
    <row r="18" spans="1:6" x14ac:dyDescent="0.2">
      <c r="A18" s="3">
        <v>43802</v>
      </c>
      <c r="B18" s="4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</row>
    <row r="19" spans="1:6" x14ac:dyDescent="0.2">
      <c r="A19" s="3">
        <v>43803</v>
      </c>
      <c r="B19" s="4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</row>
    <row r="20" spans="1:6" x14ac:dyDescent="0.2">
      <c r="A20" s="3">
        <v>43804</v>
      </c>
      <c r="B20" s="4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</row>
    <row r="21" spans="1:6" x14ac:dyDescent="0.2">
      <c r="A21" s="3">
        <v>43805</v>
      </c>
      <c r="B21" s="4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</row>
    <row r="22" spans="1:6" x14ac:dyDescent="0.2">
      <c r="A22" s="3">
        <v>43808</v>
      </c>
      <c r="B22" s="4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</row>
    <row r="23" spans="1:6" x14ac:dyDescent="0.2">
      <c r="A23" s="3">
        <v>43809</v>
      </c>
      <c r="B23" s="4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</row>
    <row r="24" spans="1:6" x14ac:dyDescent="0.2">
      <c r="A24" s="3">
        <v>43810</v>
      </c>
      <c r="B24" s="4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</row>
    <row r="25" spans="1:6" x14ac:dyDescent="0.2">
      <c r="A25" s="3">
        <v>43811</v>
      </c>
      <c r="B25" s="4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</row>
    <row r="26" spans="1:6" x14ac:dyDescent="0.2">
      <c r="A26" s="3">
        <v>43812</v>
      </c>
      <c r="B26" s="4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</row>
    <row r="27" spans="1:6" x14ac:dyDescent="0.2">
      <c r="A27" s="3">
        <v>43815</v>
      </c>
      <c r="B27" s="4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</row>
    <row r="28" spans="1:6" x14ac:dyDescent="0.2">
      <c r="A28" s="3">
        <v>43816</v>
      </c>
      <c r="B28" s="4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</row>
    <row r="29" spans="1:6" x14ac:dyDescent="0.2">
      <c r="A29" s="3">
        <v>43817</v>
      </c>
      <c r="B29" s="4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</row>
    <row r="30" spans="1:6" x14ac:dyDescent="0.2">
      <c r="A30" s="3">
        <v>43818</v>
      </c>
      <c r="B30" s="4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</row>
    <row r="31" spans="1:6" x14ac:dyDescent="0.2">
      <c r="A31" s="3">
        <v>43819</v>
      </c>
      <c r="B31" s="4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</row>
    <row r="32" spans="1:6" x14ac:dyDescent="0.2">
      <c r="A32" s="3">
        <v>43822</v>
      </c>
      <c r="B32" s="4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</row>
    <row r="33" spans="1:6" x14ac:dyDescent="0.2">
      <c r="A33" s="3">
        <v>43823</v>
      </c>
      <c r="B33" s="4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</row>
    <row r="34" spans="1:6" x14ac:dyDescent="0.2">
      <c r="A34" s="3">
        <v>43825</v>
      </c>
      <c r="B34" s="4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</row>
    <row r="35" spans="1:6" x14ac:dyDescent="0.2">
      <c r="A35" s="3">
        <v>43826</v>
      </c>
      <c r="B35" s="4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</row>
    <row r="36" spans="1:6" x14ac:dyDescent="0.2">
      <c r="A36" s="3">
        <v>43829</v>
      </c>
      <c r="B36" s="4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</row>
    <row r="37" spans="1:6" x14ac:dyDescent="0.2">
      <c r="A37" s="3">
        <v>43830</v>
      </c>
      <c r="B37" s="4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</row>
    <row r="38" spans="1:6" x14ac:dyDescent="0.2">
      <c r="A38" s="3">
        <v>43832</v>
      </c>
      <c r="B38" s="4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</row>
    <row r="39" spans="1:6" x14ac:dyDescent="0.2">
      <c r="A39" s="3">
        <v>43833</v>
      </c>
      <c r="B39" s="4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</row>
    <row r="40" spans="1:6" x14ac:dyDescent="0.2">
      <c r="A40" s="3">
        <v>43836</v>
      </c>
      <c r="B40" s="4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</row>
    <row r="41" spans="1:6" x14ac:dyDescent="0.2">
      <c r="A41" s="3">
        <v>43837</v>
      </c>
      <c r="B41" s="4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</row>
    <row r="42" spans="1:6" x14ac:dyDescent="0.2">
      <c r="A42" s="3">
        <v>43838</v>
      </c>
      <c r="B42" s="4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</row>
    <row r="43" spans="1:6" x14ac:dyDescent="0.2">
      <c r="A43" s="3">
        <v>43839</v>
      </c>
      <c r="B43" s="4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</row>
    <row r="44" spans="1:6" x14ac:dyDescent="0.2">
      <c r="A44" s="3">
        <v>43840</v>
      </c>
      <c r="B44" s="4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</row>
    <row r="45" spans="1:6" x14ac:dyDescent="0.2">
      <c r="A45" s="3">
        <v>43843</v>
      </c>
      <c r="B45" s="4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</row>
    <row r="46" spans="1:6" x14ac:dyDescent="0.2">
      <c r="A46" s="3">
        <v>43844</v>
      </c>
      <c r="B46" s="4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</row>
    <row r="47" spans="1:6" x14ac:dyDescent="0.2">
      <c r="A47" s="3">
        <v>43845</v>
      </c>
      <c r="B47" s="4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</row>
    <row r="48" spans="1:6" x14ac:dyDescent="0.2">
      <c r="A48" s="3">
        <v>43846</v>
      </c>
      <c r="B48" s="4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</row>
    <row r="49" spans="1:6" x14ac:dyDescent="0.2">
      <c r="A49" s="3">
        <v>43847</v>
      </c>
      <c r="B49" s="4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</row>
    <row r="50" spans="1:6" x14ac:dyDescent="0.2">
      <c r="A50" s="3">
        <v>43851</v>
      </c>
      <c r="B50" s="4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</row>
    <row r="51" spans="1:6" x14ac:dyDescent="0.2">
      <c r="A51" s="3">
        <v>43852</v>
      </c>
      <c r="B51" s="4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</row>
    <row r="52" spans="1:6" x14ac:dyDescent="0.2">
      <c r="A52" s="3">
        <v>43853</v>
      </c>
      <c r="B52" s="4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</row>
    <row r="53" spans="1:6" x14ac:dyDescent="0.2">
      <c r="A53" s="3">
        <v>43854</v>
      </c>
      <c r="B53" s="4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</row>
    <row r="54" spans="1:6" x14ac:dyDescent="0.2">
      <c r="A54" s="3">
        <v>43857</v>
      </c>
      <c r="B54" s="4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</row>
    <row r="55" spans="1:6" x14ac:dyDescent="0.2">
      <c r="A55" s="3">
        <v>43858</v>
      </c>
      <c r="B55" s="4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</row>
    <row r="56" spans="1:6" x14ac:dyDescent="0.2">
      <c r="A56" s="3">
        <v>43859</v>
      </c>
      <c r="B56" s="4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</row>
    <row r="57" spans="1:6" x14ac:dyDescent="0.2">
      <c r="A57" s="3">
        <v>43860</v>
      </c>
      <c r="B57" s="4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</row>
    <row r="58" spans="1:6" x14ac:dyDescent="0.2">
      <c r="A58" s="3">
        <v>43861</v>
      </c>
      <c r="B58" s="4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</row>
    <row r="59" spans="1:6" x14ac:dyDescent="0.2">
      <c r="A59" s="3">
        <v>43864</v>
      </c>
      <c r="B59" s="4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</row>
    <row r="60" spans="1:6" x14ac:dyDescent="0.2">
      <c r="A60" s="3">
        <v>43865</v>
      </c>
      <c r="B60" s="4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</row>
    <row r="61" spans="1:6" x14ac:dyDescent="0.2">
      <c r="A61" s="3">
        <v>43866</v>
      </c>
      <c r="B61" s="4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</row>
    <row r="62" spans="1:6" x14ac:dyDescent="0.2">
      <c r="A62" s="3">
        <v>43867</v>
      </c>
      <c r="B62" s="4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</row>
    <row r="63" spans="1:6" x14ac:dyDescent="0.2">
      <c r="A63" s="3">
        <v>43868</v>
      </c>
      <c r="B63" s="4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</row>
    <row r="64" spans="1:6" x14ac:dyDescent="0.2">
      <c r="A64" s="3">
        <v>43871</v>
      </c>
      <c r="B64" s="4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</row>
    <row r="65" spans="1:6" x14ac:dyDescent="0.2">
      <c r="A65" s="3">
        <v>43872</v>
      </c>
      <c r="B65" s="4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</row>
    <row r="66" spans="1:6" x14ac:dyDescent="0.2">
      <c r="A66" s="3">
        <v>43873</v>
      </c>
      <c r="B66" s="4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</row>
    <row r="67" spans="1:6" x14ac:dyDescent="0.2">
      <c r="A67" s="3">
        <v>43874</v>
      </c>
      <c r="B67" s="4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</row>
    <row r="68" spans="1:6" x14ac:dyDescent="0.2">
      <c r="A68" s="3">
        <v>43875</v>
      </c>
      <c r="B68" s="4">
        <v>67</v>
      </c>
      <c r="C68" s="1">
        <v>80.077461</v>
      </c>
      <c r="D68" s="2">
        <v>80113600</v>
      </c>
      <c r="E68" s="1">
        <v>177.516693</v>
      </c>
      <c r="F68" s="2">
        <v>2489000</v>
      </c>
    </row>
    <row r="69" spans="1:6" x14ac:dyDescent="0.2">
      <c r="A69" s="3">
        <v>43879</v>
      </c>
      <c r="B69" s="4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</row>
    <row r="70" spans="1:6" x14ac:dyDescent="0.2">
      <c r="A70" s="3">
        <v>43880</v>
      </c>
      <c r="B70" s="4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</row>
    <row r="71" spans="1:6" x14ac:dyDescent="0.2">
      <c r="A71" s="3">
        <v>43881</v>
      </c>
      <c r="B71" s="4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</row>
    <row r="72" spans="1:6" x14ac:dyDescent="0.2">
      <c r="A72" s="3">
        <v>43882</v>
      </c>
      <c r="B72" s="4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</row>
    <row r="73" spans="1:6" x14ac:dyDescent="0.2">
      <c r="A73" s="3">
        <v>43885</v>
      </c>
      <c r="B73" s="4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</row>
    <row r="74" spans="1:6" x14ac:dyDescent="0.2">
      <c r="A74" s="3">
        <v>43886</v>
      </c>
      <c r="B74" s="4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</row>
    <row r="75" spans="1:6" x14ac:dyDescent="0.2">
      <c r="A75" s="3">
        <v>43887</v>
      </c>
      <c r="B75" s="4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</row>
    <row r="76" spans="1:6" x14ac:dyDescent="0.2">
      <c r="A76" s="3">
        <v>43888</v>
      </c>
      <c r="B76" s="4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</row>
    <row r="77" spans="1:6" x14ac:dyDescent="0.2">
      <c r="A77" s="3">
        <v>43889</v>
      </c>
      <c r="B77" s="4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</row>
    <row r="78" spans="1:6" x14ac:dyDescent="0.2">
      <c r="A78" s="3">
        <v>43892</v>
      </c>
      <c r="B78" s="4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</row>
    <row r="79" spans="1:6" x14ac:dyDescent="0.2">
      <c r="A79" s="3">
        <v>43893</v>
      </c>
      <c r="B79" s="4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</row>
    <row r="80" spans="1:6" x14ac:dyDescent="0.2">
      <c r="A80" s="3">
        <v>43894</v>
      </c>
      <c r="B80" s="4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</row>
    <row r="81" spans="1:6" x14ac:dyDescent="0.2">
      <c r="A81" s="3">
        <v>43895</v>
      </c>
      <c r="B81" s="4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</row>
    <row r="82" spans="1:6" x14ac:dyDescent="0.2">
      <c r="A82" s="3">
        <v>43896</v>
      </c>
      <c r="B82" s="4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</row>
    <row r="83" spans="1:6" x14ac:dyDescent="0.2">
      <c r="A83" s="3">
        <v>43899</v>
      </c>
      <c r="B83" s="4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</row>
    <row r="84" spans="1:6" x14ac:dyDescent="0.2">
      <c r="A84" s="3">
        <v>43900</v>
      </c>
      <c r="B84" s="4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</row>
    <row r="85" spans="1:6" x14ac:dyDescent="0.2">
      <c r="A85" s="3">
        <v>43901</v>
      </c>
      <c r="B85" s="4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</row>
    <row r="86" spans="1:6" x14ac:dyDescent="0.2">
      <c r="A86" s="3">
        <v>43902</v>
      </c>
      <c r="B86" s="4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</row>
    <row r="87" spans="1:6" x14ac:dyDescent="0.2">
      <c r="A87" s="3">
        <v>43903</v>
      </c>
      <c r="B87" s="4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</row>
    <row r="88" spans="1:6" x14ac:dyDescent="0.2">
      <c r="A88" s="3">
        <v>43906</v>
      </c>
      <c r="B88" s="4">
        <v>87</v>
      </c>
      <c r="C88" s="1">
        <v>59.687832</v>
      </c>
      <c r="D88" s="2">
        <v>322423600</v>
      </c>
      <c r="E88" s="1">
        <v>133.524979</v>
      </c>
      <c r="F88" s="2">
        <v>5891000</v>
      </c>
    </row>
    <row r="89" spans="1:6" x14ac:dyDescent="0.2">
      <c r="A89" s="3">
        <v>43907</v>
      </c>
      <c r="B89" s="4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</row>
    <row r="90" spans="1:6" x14ac:dyDescent="0.2">
      <c r="A90" s="3">
        <v>43908</v>
      </c>
      <c r="B90" s="4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</row>
    <row r="91" spans="1:6" x14ac:dyDescent="0.2">
      <c r="A91" s="3">
        <v>43909</v>
      </c>
      <c r="B91" s="4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</row>
    <row r="92" spans="1:6" x14ac:dyDescent="0.2">
      <c r="A92" s="3">
        <v>43910</v>
      </c>
      <c r="B92" s="4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</row>
    <row r="93" spans="1:6" x14ac:dyDescent="0.2">
      <c r="A93" s="3">
        <v>43913</v>
      </c>
      <c r="B93" s="4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</row>
    <row r="94" spans="1:6" x14ac:dyDescent="0.2">
      <c r="A94" s="3">
        <v>43914</v>
      </c>
      <c r="B94" s="4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</row>
    <row r="95" spans="1:6" x14ac:dyDescent="0.2">
      <c r="A95" s="3">
        <v>43915</v>
      </c>
      <c r="B95" s="4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</row>
    <row r="96" spans="1:6" x14ac:dyDescent="0.2">
      <c r="A96" s="3">
        <v>43916</v>
      </c>
      <c r="B96" s="4">
        <v>95</v>
      </c>
      <c r="C96" s="1">
        <v>63.687393</v>
      </c>
      <c r="D96" s="2">
        <v>252087200</v>
      </c>
      <c r="E96" s="1">
        <v>135.627487</v>
      </c>
      <c r="F96" s="2">
        <v>5594400</v>
      </c>
    </row>
    <row r="97" spans="1:6" x14ac:dyDescent="0.2">
      <c r="A97" s="3">
        <v>43917</v>
      </c>
      <c r="B97" s="4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</row>
    <row r="98" spans="1:6" x14ac:dyDescent="0.2">
      <c r="A98" s="3">
        <v>43920</v>
      </c>
      <c r="B98" s="4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</row>
    <row r="99" spans="1:6" x14ac:dyDescent="0.2">
      <c r="A99" s="3">
        <v>43921</v>
      </c>
      <c r="B99" s="4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</row>
    <row r="100" spans="1:6" x14ac:dyDescent="0.2">
      <c r="A100" s="3">
        <v>43922</v>
      </c>
      <c r="B100" s="4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</row>
    <row r="101" spans="1:6" x14ac:dyDescent="0.2">
      <c r="A101" s="3">
        <v>43923</v>
      </c>
      <c r="B101" s="4">
        <v>100</v>
      </c>
      <c r="C101" s="1">
        <v>60.35812</v>
      </c>
      <c r="D101" s="2">
        <v>165934000</v>
      </c>
      <c r="E101" s="1">
        <v>131.09671</v>
      </c>
      <c r="F101" s="2">
        <v>3504200</v>
      </c>
    </row>
    <row r="102" spans="1:6" x14ac:dyDescent="0.2">
      <c r="A102" s="3">
        <v>43924</v>
      </c>
      <c r="B102" s="4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</row>
    <row r="103" spans="1:6" x14ac:dyDescent="0.2">
      <c r="A103" s="3">
        <v>43927</v>
      </c>
      <c r="B103" s="4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</row>
    <row r="104" spans="1:6" x14ac:dyDescent="0.2">
      <c r="A104" s="3">
        <v>43928</v>
      </c>
      <c r="B104" s="4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</row>
    <row r="105" spans="1:6" x14ac:dyDescent="0.2">
      <c r="A105" s="3">
        <v>43929</v>
      </c>
      <c r="B105" s="4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</row>
    <row r="106" spans="1:6" x14ac:dyDescent="0.2">
      <c r="A106" s="3">
        <v>43930</v>
      </c>
      <c r="B106" s="4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</row>
    <row r="107" spans="1:6" x14ac:dyDescent="0.2">
      <c r="A107" s="3">
        <v>43934</v>
      </c>
      <c r="B107" s="4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</row>
    <row r="108" spans="1:6" x14ac:dyDescent="0.2">
      <c r="A108" s="3">
        <v>43935</v>
      </c>
      <c r="B108" s="4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</row>
    <row r="109" spans="1:6" x14ac:dyDescent="0.2">
      <c r="A109" s="3">
        <v>43936</v>
      </c>
      <c r="B109" s="4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</row>
    <row r="110" spans="1:6" x14ac:dyDescent="0.2">
      <c r="A110" s="3">
        <v>43937</v>
      </c>
      <c r="B110" s="4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</row>
    <row r="111" spans="1:6" x14ac:dyDescent="0.2">
      <c r="A111" s="3">
        <v>43938</v>
      </c>
      <c r="B111" s="4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</row>
    <row r="112" spans="1:6" x14ac:dyDescent="0.2">
      <c r="A112" s="3">
        <v>43941</v>
      </c>
      <c r="B112" s="4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</row>
    <row r="113" spans="1:6" x14ac:dyDescent="0.2">
      <c r="A113" s="3">
        <v>43942</v>
      </c>
      <c r="B113" s="4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</row>
    <row r="114" spans="1:6" x14ac:dyDescent="0.2">
      <c r="A114" s="3">
        <v>43943</v>
      </c>
      <c r="B114" s="4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</row>
    <row r="115" spans="1:6" x14ac:dyDescent="0.2">
      <c r="A115" s="3">
        <v>43944</v>
      </c>
      <c r="B115" s="4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</row>
    <row r="116" spans="1:6" x14ac:dyDescent="0.2">
      <c r="A116" s="3">
        <v>43945</v>
      </c>
      <c r="B116" s="4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</row>
    <row r="117" spans="1:6" x14ac:dyDescent="0.2">
      <c r="A117" s="3">
        <v>43948</v>
      </c>
      <c r="B117" s="4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</row>
    <row r="118" spans="1:6" x14ac:dyDescent="0.2">
      <c r="A118" s="3">
        <v>43949</v>
      </c>
      <c r="B118" s="4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</row>
    <row r="119" spans="1:6" x14ac:dyDescent="0.2">
      <c r="A119" s="3">
        <v>43950</v>
      </c>
      <c r="B119" s="4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</row>
    <row r="120" spans="1:6" x14ac:dyDescent="0.2">
      <c r="A120" s="3">
        <v>43951</v>
      </c>
      <c r="B120" s="4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</row>
    <row r="121" spans="1:6" x14ac:dyDescent="0.2">
      <c r="A121" s="3">
        <v>43952</v>
      </c>
      <c r="B121" s="4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</row>
    <row r="122" spans="1:6" x14ac:dyDescent="0.2">
      <c r="A122" s="3">
        <v>43955</v>
      </c>
      <c r="B122" s="4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</row>
    <row r="123" spans="1:6" x14ac:dyDescent="0.2">
      <c r="A123" s="3">
        <v>43956</v>
      </c>
      <c r="B123" s="4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</row>
    <row r="124" spans="1:6" x14ac:dyDescent="0.2">
      <c r="A124" s="3">
        <v>43957</v>
      </c>
      <c r="B124" s="4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</row>
    <row r="125" spans="1:6" x14ac:dyDescent="0.2">
      <c r="A125" s="3">
        <v>43958</v>
      </c>
      <c r="B125" s="4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</row>
    <row r="126" spans="1:6" x14ac:dyDescent="0.2">
      <c r="A126" s="3">
        <v>43959</v>
      </c>
      <c r="B126" s="4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</row>
    <row r="127" spans="1:6" x14ac:dyDescent="0.2">
      <c r="A127" s="3">
        <v>43962</v>
      </c>
      <c r="B127" s="4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</row>
    <row r="128" spans="1:6" x14ac:dyDescent="0.2">
      <c r="A128" s="3">
        <v>43963</v>
      </c>
      <c r="B128" s="4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</row>
    <row r="129" spans="1:6" x14ac:dyDescent="0.2">
      <c r="A129" s="3">
        <v>43964</v>
      </c>
      <c r="B129" s="4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</row>
    <row r="130" spans="1:6" x14ac:dyDescent="0.2">
      <c r="A130" s="3">
        <v>43965</v>
      </c>
      <c r="B130" s="4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</row>
    <row r="131" spans="1:6" x14ac:dyDescent="0.2">
      <c r="A131" s="3">
        <v>43966</v>
      </c>
      <c r="B131" s="4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</row>
    <row r="132" spans="1:6" x14ac:dyDescent="0.2">
      <c r="A132" s="3">
        <v>43969</v>
      </c>
      <c r="B132" s="4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</row>
    <row r="133" spans="1:6" x14ac:dyDescent="0.2">
      <c r="A133" s="3">
        <v>43970</v>
      </c>
      <c r="B133" s="4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</row>
    <row r="134" spans="1:6" x14ac:dyDescent="0.2">
      <c r="A134" s="3">
        <v>43971</v>
      </c>
      <c r="B134" s="4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</row>
    <row r="135" spans="1:6" x14ac:dyDescent="0.2">
      <c r="A135" s="3">
        <v>43972</v>
      </c>
      <c r="B135" s="4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</row>
    <row r="136" spans="1:6" x14ac:dyDescent="0.2">
      <c r="A136" s="3">
        <v>43973</v>
      </c>
      <c r="B136" s="4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</row>
    <row r="137" spans="1:6" x14ac:dyDescent="0.2">
      <c r="A137" s="3">
        <v>43977</v>
      </c>
      <c r="B137" s="4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</row>
    <row r="138" spans="1:6" x14ac:dyDescent="0.2">
      <c r="A138" s="3">
        <v>43978</v>
      </c>
      <c r="B138" s="4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</row>
    <row r="139" spans="1:6" x14ac:dyDescent="0.2">
      <c r="A139" s="3">
        <v>43979</v>
      </c>
      <c r="B139" s="4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</row>
    <row r="140" spans="1:6" x14ac:dyDescent="0.2">
      <c r="A140" s="3">
        <v>43980</v>
      </c>
      <c r="B140" s="4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</row>
    <row r="141" spans="1:6" x14ac:dyDescent="0.2">
      <c r="A141" s="3">
        <v>43983</v>
      </c>
      <c r="B141" s="4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</row>
    <row r="142" spans="1:6" x14ac:dyDescent="0.2">
      <c r="A142" s="3">
        <v>43984</v>
      </c>
      <c r="B142" s="4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</row>
    <row r="143" spans="1:6" x14ac:dyDescent="0.2">
      <c r="A143" s="3">
        <v>43985</v>
      </c>
      <c r="B143" s="4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</row>
    <row r="144" spans="1:6" x14ac:dyDescent="0.2">
      <c r="A144" s="3">
        <v>43986</v>
      </c>
      <c r="B144" s="4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</row>
    <row r="145" spans="1:6" x14ac:dyDescent="0.2">
      <c r="A145" s="3">
        <v>43987</v>
      </c>
      <c r="B145" s="4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</row>
    <row r="146" spans="1:6" x14ac:dyDescent="0.2">
      <c r="A146" s="3">
        <v>43990</v>
      </c>
      <c r="B146" s="4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</row>
    <row r="147" spans="1:6" x14ac:dyDescent="0.2">
      <c r="A147" s="3">
        <v>43991</v>
      </c>
      <c r="B147" s="4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</row>
    <row r="148" spans="1:6" x14ac:dyDescent="0.2">
      <c r="A148" s="3">
        <v>43992</v>
      </c>
      <c r="B148" s="4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</row>
    <row r="149" spans="1:6" x14ac:dyDescent="0.2">
      <c r="A149" s="3">
        <v>43993</v>
      </c>
      <c r="B149" s="4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</row>
    <row r="150" spans="1:6" x14ac:dyDescent="0.2">
      <c r="A150" s="3">
        <v>43994</v>
      </c>
      <c r="B150" s="4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</row>
    <row r="151" spans="1:6" x14ac:dyDescent="0.2">
      <c r="A151" s="3">
        <v>43997</v>
      </c>
      <c r="B151" s="4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</row>
    <row r="152" spans="1:6" x14ac:dyDescent="0.2">
      <c r="A152" s="3">
        <v>43998</v>
      </c>
      <c r="B152" s="4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</row>
    <row r="153" spans="1:6" x14ac:dyDescent="0.2">
      <c r="A153" s="3">
        <v>43999</v>
      </c>
      <c r="B153" s="4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</row>
    <row r="154" spans="1:6" x14ac:dyDescent="0.2">
      <c r="A154" s="3">
        <v>44000</v>
      </c>
      <c r="B154" s="4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</row>
    <row r="155" spans="1:6" x14ac:dyDescent="0.2">
      <c r="A155" s="3">
        <v>44001</v>
      </c>
      <c r="B155" s="4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</row>
    <row r="156" spans="1:6" x14ac:dyDescent="0.2">
      <c r="A156" s="3">
        <v>44004</v>
      </c>
      <c r="B156" s="4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</row>
    <row r="157" spans="1:6" x14ac:dyDescent="0.2">
      <c r="A157" s="3">
        <v>44005</v>
      </c>
      <c r="B157" s="4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</row>
    <row r="158" spans="1:6" x14ac:dyDescent="0.2">
      <c r="A158" s="3">
        <v>44006</v>
      </c>
      <c r="B158" s="4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</row>
    <row r="159" spans="1:6" x14ac:dyDescent="0.2">
      <c r="A159" s="3">
        <v>44007</v>
      </c>
      <c r="B159" s="4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</row>
    <row r="160" spans="1:6" x14ac:dyDescent="0.2">
      <c r="A160" s="3">
        <v>44008</v>
      </c>
      <c r="B160" s="4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</row>
    <row r="161" spans="1:6" x14ac:dyDescent="0.2">
      <c r="A161" s="3">
        <v>44011</v>
      </c>
      <c r="B161" s="4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</row>
    <row r="162" spans="1:6" x14ac:dyDescent="0.2">
      <c r="A162" s="3">
        <v>44012</v>
      </c>
      <c r="B162" s="4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</row>
    <row r="163" spans="1:6" x14ac:dyDescent="0.2">
      <c r="A163" s="3">
        <v>44013</v>
      </c>
      <c r="B163" s="4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</row>
    <row r="164" spans="1:6" x14ac:dyDescent="0.2">
      <c r="A164" s="3">
        <v>44014</v>
      </c>
      <c r="B164" s="4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</row>
    <row r="165" spans="1:6" x14ac:dyDescent="0.2">
      <c r="A165" s="3">
        <v>44018</v>
      </c>
      <c r="B165" s="4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</row>
    <row r="166" spans="1:6" x14ac:dyDescent="0.2">
      <c r="A166" s="3">
        <v>44019</v>
      </c>
      <c r="B166" s="4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</row>
    <row r="167" spans="1:6" x14ac:dyDescent="0.2">
      <c r="A167" s="3">
        <v>44020</v>
      </c>
      <c r="B167" s="4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</row>
    <row r="168" spans="1:6" x14ac:dyDescent="0.2">
      <c r="A168" s="3">
        <v>44021</v>
      </c>
      <c r="B168" s="4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</row>
    <row r="169" spans="1:6" x14ac:dyDescent="0.2">
      <c r="A169" s="3">
        <v>44022</v>
      </c>
      <c r="B169" s="4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</row>
    <row r="170" spans="1:6" x14ac:dyDescent="0.2">
      <c r="A170" s="3">
        <v>44025</v>
      </c>
      <c r="B170" s="4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</row>
    <row r="171" spans="1:6" x14ac:dyDescent="0.2">
      <c r="A171" s="3">
        <v>44026</v>
      </c>
      <c r="B171" s="4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</row>
    <row r="172" spans="1:6" x14ac:dyDescent="0.2">
      <c r="A172" s="3">
        <v>44027</v>
      </c>
      <c r="B172" s="4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</row>
    <row r="173" spans="1:6" x14ac:dyDescent="0.2">
      <c r="A173" s="3">
        <v>44028</v>
      </c>
      <c r="B173" s="4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</row>
    <row r="174" spans="1:6" x14ac:dyDescent="0.2">
      <c r="A174" s="3">
        <v>44029</v>
      </c>
      <c r="B174" s="4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</row>
    <row r="175" spans="1:6" x14ac:dyDescent="0.2">
      <c r="A175" s="3">
        <v>44032</v>
      </c>
      <c r="B175" s="4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</row>
    <row r="176" spans="1:6" x14ac:dyDescent="0.2">
      <c r="A176" s="3">
        <v>44033</v>
      </c>
      <c r="B176" s="4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</row>
    <row r="177" spans="1:6" x14ac:dyDescent="0.2">
      <c r="A177" s="3">
        <v>44034</v>
      </c>
      <c r="B177" s="4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</row>
    <row r="178" spans="1:6" x14ac:dyDescent="0.2">
      <c r="A178" s="3">
        <v>44035</v>
      </c>
      <c r="B178" s="4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</row>
    <row r="179" spans="1:6" x14ac:dyDescent="0.2">
      <c r="A179" s="3">
        <v>44036</v>
      </c>
      <c r="B179" s="4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</row>
    <row r="180" spans="1:6" x14ac:dyDescent="0.2">
      <c r="A180" s="3">
        <v>44039</v>
      </c>
      <c r="B180" s="4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</row>
    <row r="181" spans="1:6" x14ac:dyDescent="0.2">
      <c r="A181" s="3">
        <v>44040</v>
      </c>
      <c r="B181" s="4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</row>
    <row r="182" spans="1:6" x14ac:dyDescent="0.2">
      <c r="A182" s="3">
        <v>44041</v>
      </c>
      <c r="B182" s="4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</row>
    <row r="183" spans="1:6" x14ac:dyDescent="0.2">
      <c r="A183" s="3">
        <v>44042</v>
      </c>
      <c r="B183" s="4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</row>
    <row r="184" spans="1:6" x14ac:dyDescent="0.2">
      <c r="A184" s="3">
        <v>44043</v>
      </c>
      <c r="B184" s="4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</row>
    <row r="185" spans="1:6" x14ac:dyDescent="0.2">
      <c r="A185" s="3">
        <v>44046</v>
      </c>
      <c r="B185" s="4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</row>
    <row r="186" spans="1:6" x14ac:dyDescent="0.2">
      <c r="A186" s="3">
        <v>44047</v>
      </c>
      <c r="B186" s="4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</row>
    <row r="187" spans="1:6" x14ac:dyDescent="0.2">
      <c r="A187" s="3">
        <v>44048</v>
      </c>
      <c r="B187" s="4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</row>
    <row r="188" spans="1:6" x14ac:dyDescent="0.2">
      <c r="A188" s="3">
        <v>44049</v>
      </c>
      <c r="B188" s="4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</row>
    <row r="189" spans="1:6" x14ac:dyDescent="0.2">
      <c r="A189" s="3">
        <v>44050</v>
      </c>
      <c r="B189" s="4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</row>
    <row r="190" spans="1:6" x14ac:dyDescent="0.2">
      <c r="A190" s="3">
        <v>44053</v>
      </c>
      <c r="B190" s="4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</row>
    <row r="191" spans="1:6" x14ac:dyDescent="0.2">
      <c r="A191" s="3">
        <v>44054</v>
      </c>
      <c r="B191" s="4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</row>
    <row r="192" spans="1:6" x14ac:dyDescent="0.2">
      <c r="A192" s="3">
        <v>44055</v>
      </c>
      <c r="B192" s="4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</row>
    <row r="193" spans="1:6" x14ac:dyDescent="0.2">
      <c r="A193" s="3">
        <v>44056</v>
      </c>
      <c r="B193" s="4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</row>
    <row r="194" spans="1:6" x14ac:dyDescent="0.2">
      <c r="A194" s="3">
        <v>44057</v>
      </c>
      <c r="B194" s="4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</row>
    <row r="195" spans="1:6" x14ac:dyDescent="0.2">
      <c r="A195" s="3">
        <v>44060</v>
      </c>
      <c r="B195" s="4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</row>
    <row r="196" spans="1:6" x14ac:dyDescent="0.2">
      <c r="A196" s="3">
        <v>44061</v>
      </c>
      <c r="B196" s="4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</row>
    <row r="197" spans="1:6" x14ac:dyDescent="0.2">
      <c r="A197" s="3">
        <v>44062</v>
      </c>
      <c r="B197" s="4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</row>
    <row r="198" spans="1:6" x14ac:dyDescent="0.2">
      <c r="A198" s="3">
        <v>44063</v>
      </c>
      <c r="B198" s="4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</row>
    <row r="199" spans="1:6" x14ac:dyDescent="0.2">
      <c r="A199" s="3">
        <v>44064</v>
      </c>
      <c r="B199" s="4">
        <v>198</v>
      </c>
      <c r="C199" s="1">
        <v>124.1558</v>
      </c>
      <c r="D199" s="2">
        <v>338054800</v>
      </c>
      <c r="E199" s="1">
        <v>157.5</v>
      </c>
      <c r="F199" s="2">
        <v>2507800</v>
      </c>
    </row>
    <row r="200" spans="1:6" x14ac:dyDescent="0.2">
      <c r="A200" s="3">
        <v>44067</v>
      </c>
      <c r="B200" s="4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</row>
    <row r="201" spans="1:6" x14ac:dyDescent="0.2">
      <c r="A201" s="3">
        <v>44068</v>
      </c>
      <c r="B201" s="4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</row>
    <row r="202" spans="1:6" x14ac:dyDescent="0.2">
      <c r="A202" s="3">
        <v>44069</v>
      </c>
      <c r="B202" s="4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</row>
    <row r="203" spans="1:6" x14ac:dyDescent="0.2">
      <c r="A203" s="3">
        <v>44070</v>
      </c>
      <c r="B203" s="4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</row>
    <row r="204" spans="1:6" x14ac:dyDescent="0.2">
      <c r="A204" s="3">
        <v>44071</v>
      </c>
      <c r="B204" s="4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</row>
    <row r="205" spans="1:6" x14ac:dyDescent="0.2">
      <c r="A205" s="3">
        <v>44074</v>
      </c>
      <c r="B205" s="4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</row>
    <row r="206" spans="1:6" x14ac:dyDescent="0.2">
      <c r="A206" s="3">
        <v>44075</v>
      </c>
      <c r="B206" s="4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</row>
    <row r="207" spans="1:6" x14ac:dyDescent="0.2">
      <c r="A207" s="3">
        <v>44076</v>
      </c>
      <c r="B207" s="4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</row>
    <row r="208" spans="1:6" x14ac:dyDescent="0.2">
      <c r="A208" s="3">
        <v>44077</v>
      </c>
      <c r="B208" s="4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</row>
    <row r="209" spans="1:6" x14ac:dyDescent="0.2">
      <c r="A209" s="3">
        <v>44078</v>
      </c>
      <c r="B209" s="4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</row>
    <row r="210" spans="1:6" x14ac:dyDescent="0.2">
      <c r="A210" s="3">
        <v>44082</v>
      </c>
      <c r="B210" s="4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</row>
    <row r="211" spans="1:6" x14ac:dyDescent="0.2">
      <c r="A211" s="3">
        <v>44083</v>
      </c>
      <c r="B211" s="4">
        <v>210</v>
      </c>
      <c r="C211" s="1">
        <v>117.117943</v>
      </c>
      <c r="D211" s="2">
        <v>176940500</v>
      </c>
      <c r="E211" s="1">
        <v>165.75</v>
      </c>
      <c r="F211" s="2">
        <v>2807500</v>
      </c>
    </row>
    <row r="212" spans="1:6" x14ac:dyDescent="0.2">
      <c r="A212" s="3">
        <v>44084</v>
      </c>
      <c r="B212" s="4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</row>
    <row r="213" spans="1:6" x14ac:dyDescent="0.2">
      <c r="A213" s="3">
        <v>44085</v>
      </c>
      <c r="B213" s="4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</row>
    <row r="214" spans="1:6" x14ac:dyDescent="0.2">
      <c r="A214" s="3">
        <v>44088</v>
      </c>
      <c r="B214" s="4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</row>
    <row r="215" spans="1:6" x14ac:dyDescent="0.2">
      <c r="A215" s="3">
        <v>44089</v>
      </c>
      <c r="B215" s="4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</row>
    <row r="216" spans="1:6" x14ac:dyDescent="0.2">
      <c r="A216" s="3">
        <v>44090</v>
      </c>
      <c r="B216" s="4">
        <v>215</v>
      </c>
      <c r="C216" s="1">
        <v>111.936882</v>
      </c>
      <c r="D216" s="2">
        <v>154679000</v>
      </c>
      <c r="E216" s="1">
        <v>170</v>
      </c>
      <c r="F216" s="2">
        <v>3152000</v>
      </c>
    </row>
    <row r="217" spans="1:6" x14ac:dyDescent="0.2">
      <c r="A217" s="3">
        <v>44091</v>
      </c>
      <c r="B217" s="4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</row>
    <row r="218" spans="1:6" x14ac:dyDescent="0.2">
      <c r="A218" s="3">
        <v>44092</v>
      </c>
      <c r="B218" s="4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</row>
    <row r="219" spans="1:6" x14ac:dyDescent="0.2">
      <c r="A219" s="3">
        <v>44095</v>
      </c>
      <c r="B219" s="4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</row>
    <row r="220" spans="1:6" x14ac:dyDescent="0.2">
      <c r="A220" s="3">
        <v>44096</v>
      </c>
      <c r="B220" s="4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</row>
    <row r="221" spans="1:6" x14ac:dyDescent="0.2">
      <c r="A221" s="3">
        <v>44097</v>
      </c>
      <c r="B221" s="4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</row>
    <row r="222" spans="1:6" x14ac:dyDescent="0.2">
      <c r="A222" s="3">
        <v>44098</v>
      </c>
      <c r="B222" s="4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</row>
    <row r="223" spans="1:6" x14ac:dyDescent="0.2">
      <c r="A223" s="3">
        <v>44099</v>
      </c>
      <c r="B223" s="4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</row>
    <row r="224" spans="1:6" x14ac:dyDescent="0.2">
      <c r="A224" s="3">
        <v>44102</v>
      </c>
      <c r="B224" s="4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</row>
    <row r="225" spans="1:6" x14ac:dyDescent="0.2">
      <c r="A225" s="3">
        <v>44103</v>
      </c>
      <c r="B225" s="4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</row>
    <row r="226" spans="1:6" x14ac:dyDescent="0.2">
      <c r="A226" s="3">
        <v>44104</v>
      </c>
      <c r="B226" s="4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</row>
    <row r="227" spans="1:6" x14ac:dyDescent="0.2">
      <c r="A227" s="3">
        <v>44105</v>
      </c>
      <c r="B227" s="4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</row>
    <row r="228" spans="1:6" x14ac:dyDescent="0.2">
      <c r="A228" s="3">
        <v>44106</v>
      </c>
      <c r="B228" s="4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</row>
    <row r="229" spans="1:6" x14ac:dyDescent="0.2">
      <c r="A229" s="3">
        <v>44109</v>
      </c>
      <c r="B229" s="4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</row>
    <row r="230" spans="1:6" x14ac:dyDescent="0.2">
      <c r="A230" s="3">
        <v>44110</v>
      </c>
      <c r="B230" s="4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</row>
    <row r="231" spans="1:6" x14ac:dyDescent="0.2">
      <c r="A231" s="3">
        <v>44111</v>
      </c>
      <c r="B231" s="4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</row>
    <row r="232" spans="1:6" x14ac:dyDescent="0.2">
      <c r="A232" s="3">
        <v>44112</v>
      </c>
      <c r="B232" s="4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</row>
    <row r="233" spans="1:6" x14ac:dyDescent="0.2">
      <c r="A233" s="3">
        <v>44113</v>
      </c>
      <c r="B233" s="4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</row>
    <row r="234" spans="1:6" x14ac:dyDescent="0.2">
      <c r="A234" s="3">
        <v>44116</v>
      </c>
      <c r="B234" s="4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</row>
    <row r="235" spans="1:6" x14ac:dyDescent="0.2">
      <c r="A235" s="3">
        <v>44117</v>
      </c>
      <c r="B235" s="4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</row>
    <row r="236" spans="1:6" x14ac:dyDescent="0.2">
      <c r="A236" s="3">
        <v>44118</v>
      </c>
      <c r="B236" s="4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</row>
    <row r="237" spans="1:6" x14ac:dyDescent="0.2">
      <c r="A237" s="3">
        <v>44119</v>
      </c>
      <c r="B237" s="4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</row>
    <row r="238" spans="1:6" x14ac:dyDescent="0.2">
      <c r="A238" s="3">
        <v>44120</v>
      </c>
      <c r="B238" s="4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</row>
    <row r="239" spans="1:6" x14ac:dyDescent="0.2">
      <c r="A239" s="3">
        <v>44123</v>
      </c>
      <c r="B239" s="4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</row>
    <row r="240" spans="1:6" x14ac:dyDescent="0.2">
      <c r="A240" s="3">
        <v>44124</v>
      </c>
      <c r="B240" s="4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</row>
    <row r="241" spans="1:6" x14ac:dyDescent="0.2">
      <c r="A241" s="3">
        <v>44125</v>
      </c>
      <c r="B241" s="4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</row>
    <row r="242" spans="1:6" x14ac:dyDescent="0.2">
      <c r="A242" s="3">
        <v>44126</v>
      </c>
      <c r="B242" s="4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</row>
    <row r="243" spans="1:6" x14ac:dyDescent="0.2">
      <c r="A243" s="3">
        <v>44127</v>
      </c>
      <c r="B243" s="4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</row>
    <row r="244" spans="1:6" x14ac:dyDescent="0.2">
      <c r="A244" s="3">
        <v>44130</v>
      </c>
      <c r="B244" s="4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</row>
    <row r="245" spans="1:6" x14ac:dyDescent="0.2">
      <c r="A245" s="3">
        <v>44131</v>
      </c>
      <c r="B245" s="4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</row>
    <row r="246" spans="1:6" x14ac:dyDescent="0.2">
      <c r="A246" s="3">
        <v>44132</v>
      </c>
      <c r="B246" s="4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</row>
    <row r="247" spans="1:6" x14ac:dyDescent="0.2">
      <c r="A247" s="3">
        <v>44133</v>
      </c>
      <c r="B247" s="4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</row>
    <row r="248" spans="1:6" x14ac:dyDescent="0.2">
      <c r="A248" s="3">
        <v>44134</v>
      </c>
      <c r="B248" s="4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</row>
    <row r="249" spans="1:6" x14ac:dyDescent="0.2">
      <c r="A249" s="3">
        <v>44137</v>
      </c>
      <c r="B249" s="4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</row>
    <row r="250" spans="1:6" x14ac:dyDescent="0.2">
      <c r="A250" s="3">
        <v>44138</v>
      </c>
      <c r="B250" s="4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</row>
    <row r="251" spans="1:6" x14ac:dyDescent="0.2">
      <c r="A251" s="3">
        <v>44139</v>
      </c>
      <c r="B251" s="4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</row>
    <row r="252" spans="1:6" x14ac:dyDescent="0.2">
      <c r="A252" s="3">
        <v>44140</v>
      </c>
      <c r="B252" s="4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</row>
    <row r="253" spans="1:6" ht="17" thickBot="1" x14ac:dyDescent="0.25">
      <c r="A253" s="3">
        <v>44141</v>
      </c>
      <c r="B253" s="4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</row>
    <row r="254" spans="1:6" ht="17" thickBot="1" x14ac:dyDescent="0.25">
      <c r="A254" s="3">
        <v>44144</v>
      </c>
      <c r="B254" s="4">
        <v>253</v>
      </c>
      <c r="C254" s="5"/>
      <c r="E254" s="5"/>
    </row>
    <row r="255" spans="1:6" x14ac:dyDescent="0.2">
      <c r="A255" s="3">
        <v>44145</v>
      </c>
      <c r="B255" s="4">
        <v>254</v>
      </c>
    </row>
    <row r="256" spans="1:6" x14ac:dyDescent="0.2">
      <c r="A256" s="3">
        <v>44146</v>
      </c>
      <c r="B256" s="4">
        <v>255</v>
      </c>
    </row>
    <row r="257" spans="1:2" x14ac:dyDescent="0.2">
      <c r="A257" s="3">
        <v>44147</v>
      </c>
      <c r="B257" s="4">
        <v>256</v>
      </c>
    </row>
    <row r="258" spans="1:2" x14ac:dyDescent="0.2">
      <c r="A258" s="3">
        <v>44148</v>
      </c>
      <c r="B258" s="4">
        <v>257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DO258"/>
  <sheetViews>
    <sheetView topLeftCell="CH1" zoomScale="72" zoomScaleNormal="72" workbookViewId="0">
      <selection activeCell="CT38" sqref="CT38"/>
    </sheetView>
  </sheetViews>
  <sheetFormatPr baseColWidth="10" defaultRowHeight="16" x14ac:dyDescent="0.2"/>
  <cols>
    <col min="3" max="3" width="17.6640625" bestFit="1" customWidth="1"/>
    <col min="4" max="4" width="23.1640625" bestFit="1" customWidth="1"/>
    <col min="5" max="5" width="22.33203125" bestFit="1" customWidth="1"/>
    <col min="6" max="6" width="25.83203125" bestFit="1" customWidth="1"/>
    <col min="22" max="25" width="0" hidden="1" customWidth="1"/>
    <col min="30" max="30" width="13.33203125" bestFit="1" customWidth="1"/>
    <col min="31" max="33" width="13.33203125" customWidth="1"/>
    <col min="35" max="35" width="11.6640625" bestFit="1" customWidth="1"/>
    <col min="36" max="37" width="11.6640625" customWidth="1"/>
    <col min="38" max="39" width="14.6640625" bestFit="1" customWidth="1"/>
    <col min="40" max="41" width="14.6640625" customWidth="1"/>
    <col min="42" max="44" width="24.33203125" bestFit="1" customWidth="1"/>
    <col min="45" max="45" width="24.83203125" bestFit="1" customWidth="1"/>
    <col min="46" max="46" width="18.83203125" customWidth="1"/>
    <col min="47" max="47" width="23.5" bestFit="1" customWidth="1"/>
    <col min="60" max="60" width="13.33203125" bestFit="1" customWidth="1"/>
    <col min="61" max="61" width="14" bestFit="1" customWidth="1"/>
    <col min="62" max="62" width="13" bestFit="1" customWidth="1"/>
    <col min="63" max="63" width="14" bestFit="1" customWidth="1"/>
    <col min="68" max="69" width="14.6640625" bestFit="1" customWidth="1"/>
    <col min="70" max="70" width="13.6640625" bestFit="1" customWidth="1"/>
    <col min="71" max="71" width="14.6640625" bestFit="1" customWidth="1"/>
    <col min="72" max="74" width="24.33203125" bestFit="1" customWidth="1"/>
    <col min="75" max="75" width="24.83203125" bestFit="1" customWidth="1"/>
    <col min="81" max="81" width="13.6640625" bestFit="1" customWidth="1"/>
    <col min="82" max="82" width="16.33203125" bestFit="1" customWidth="1"/>
    <col min="85" max="85" width="13.6640625" bestFit="1" customWidth="1"/>
    <col min="86" max="86" width="15.1640625" bestFit="1" customWidth="1"/>
    <col min="89" max="89" width="14.1640625" bestFit="1" customWidth="1"/>
    <col min="90" max="90" width="15.5" bestFit="1" customWidth="1"/>
    <col min="93" max="93" width="14.1640625" bestFit="1" customWidth="1"/>
    <col min="94" max="94" width="15.5" bestFit="1" customWidth="1"/>
    <col min="98" max="99" width="22.33203125" customWidth="1"/>
    <col min="105" max="105" width="13.6640625" bestFit="1" customWidth="1"/>
    <col min="106" max="106" width="16.33203125" bestFit="1" customWidth="1"/>
    <col min="109" max="109" width="13.6640625" bestFit="1" customWidth="1"/>
    <col min="110" max="110" width="15.1640625" bestFit="1" customWidth="1"/>
    <col min="113" max="113" width="14.1640625" bestFit="1" customWidth="1"/>
    <col min="114" max="114" width="15.5" bestFit="1" customWidth="1"/>
    <col min="117" max="117" width="14.1640625" bestFit="1" customWidth="1"/>
    <col min="118" max="118" width="15.5" bestFit="1" customWidth="1"/>
  </cols>
  <sheetData>
    <row r="1" spans="1:119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4</v>
      </c>
      <c r="F1" s="2" t="s">
        <v>3</v>
      </c>
      <c r="H1" s="6" t="s">
        <v>6</v>
      </c>
      <c r="P1" s="7" t="s">
        <v>7</v>
      </c>
      <c r="Q1" s="8" t="s">
        <v>8</v>
      </c>
      <c r="R1" s="8" t="s">
        <v>13</v>
      </c>
      <c r="S1" s="8" t="s">
        <v>14</v>
      </c>
      <c r="T1" s="8" t="s">
        <v>15</v>
      </c>
      <c r="U1" s="8" t="s">
        <v>16</v>
      </c>
      <c r="V1" s="8" t="s">
        <v>9</v>
      </c>
      <c r="W1" s="8" t="s">
        <v>10</v>
      </c>
      <c r="X1" s="8" t="s">
        <v>11</v>
      </c>
      <c r="Y1" s="8" t="s">
        <v>12</v>
      </c>
      <c r="Z1" s="8" t="s">
        <v>22</v>
      </c>
      <c r="AA1" s="8" t="s">
        <v>27</v>
      </c>
      <c r="AB1" s="8" t="s">
        <v>28</v>
      </c>
      <c r="AC1" s="8" t="s">
        <v>29</v>
      </c>
      <c r="AD1" s="8" t="s">
        <v>23</v>
      </c>
      <c r="AE1" s="8" t="s">
        <v>24</v>
      </c>
      <c r="AF1" s="8" t="s">
        <v>25</v>
      </c>
      <c r="AG1" s="8" t="s">
        <v>26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35</v>
      </c>
      <c r="AN1" s="8" t="s">
        <v>36</v>
      </c>
      <c r="AO1" s="8" t="s">
        <v>37</v>
      </c>
      <c r="AP1" s="8" t="s">
        <v>57</v>
      </c>
      <c r="AQ1" s="8" t="s">
        <v>56</v>
      </c>
      <c r="AR1" s="8" t="s">
        <v>55</v>
      </c>
      <c r="AS1" s="8" t="s">
        <v>54</v>
      </c>
      <c r="AT1" s="21"/>
      <c r="AY1" s="8" t="s">
        <v>38</v>
      </c>
      <c r="AZ1" s="8" t="s">
        <v>13</v>
      </c>
      <c r="BA1" s="8" t="s">
        <v>14</v>
      </c>
      <c r="BB1" s="8" t="s">
        <v>15</v>
      </c>
      <c r="BC1" s="8" t="s">
        <v>16</v>
      </c>
      <c r="BD1" s="8" t="s">
        <v>22</v>
      </c>
      <c r="BE1" s="8" t="s">
        <v>27</v>
      </c>
      <c r="BF1" s="8" t="s">
        <v>28</v>
      </c>
      <c r="BG1" s="8" t="s">
        <v>29</v>
      </c>
      <c r="BH1" s="8" t="s">
        <v>23</v>
      </c>
      <c r="BI1" s="8" t="s">
        <v>24</v>
      </c>
      <c r="BJ1" s="8" t="s">
        <v>25</v>
      </c>
      <c r="BK1" s="8" t="s">
        <v>26</v>
      </c>
      <c r="BL1" s="8" t="s">
        <v>30</v>
      </c>
      <c r="BM1" s="8" t="s">
        <v>31</v>
      </c>
      <c r="BN1" s="8" t="s">
        <v>32</v>
      </c>
      <c r="BO1" s="8" t="s">
        <v>33</v>
      </c>
      <c r="BP1" s="8" t="s">
        <v>34</v>
      </c>
      <c r="BQ1" s="8" t="s">
        <v>35</v>
      </c>
      <c r="BR1" s="8" t="s">
        <v>36</v>
      </c>
      <c r="BS1" s="8" t="s">
        <v>37</v>
      </c>
      <c r="BT1" s="8" t="s">
        <v>57</v>
      </c>
      <c r="BU1" s="8" t="s">
        <v>56</v>
      </c>
      <c r="BV1" s="8" t="s">
        <v>55</v>
      </c>
      <c r="BW1" s="8" t="s">
        <v>54</v>
      </c>
      <c r="BY1" s="7" t="s">
        <v>40</v>
      </c>
      <c r="BZ1" s="8" t="s">
        <v>8</v>
      </c>
      <c r="CA1" s="8" t="s">
        <v>41</v>
      </c>
      <c r="CB1" s="8" t="s">
        <v>42</v>
      </c>
      <c r="CC1" s="8" t="s">
        <v>43</v>
      </c>
      <c r="CD1" s="8" t="s">
        <v>44</v>
      </c>
      <c r="CE1" s="8" t="s">
        <v>19</v>
      </c>
      <c r="CF1" s="8" t="s">
        <v>45</v>
      </c>
      <c r="CG1" s="8" t="s">
        <v>46</v>
      </c>
      <c r="CH1" s="8" t="s">
        <v>47</v>
      </c>
      <c r="CI1" s="8" t="s">
        <v>19</v>
      </c>
      <c r="CJ1" s="8" t="s">
        <v>48</v>
      </c>
      <c r="CK1" s="8" t="s">
        <v>49</v>
      </c>
      <c r="CL1" s="8" t="s">
        <v>50</v>
      </c>
      <c r="CM1" s="8" t="s">
        <v>19</v>
      </c>
      <c r="CN1" s="8" t="s">
        <v>51</v>
      </c>
      <c r="CO1" s="8" t="s">
        <v>52</v>
      </c>
      <c r="CP1" s="8" t="s">
        <v>53</v>
      </c>
      <c r="CQ1" s="8" t="s">
        <v>19</v>
      </c>
      <c r="CX1" s="8" t="s">
        <v>38</v>
      </c>
      <c r="CY1" s="8" t="s">
        <v>41</v>
      </c>
      <c r="CZ1" s="8" t="s">
        <v>42</v>
      </c>
      <c r="DA1" s="8" t="s">
        <v>43</v>
      </c>
      <c r="DB1" s="8" t="s">
        <v>44</v>
      </c>
      <c r="DC1" s="8" t="s">
        <v>19</v>
      </c>
      <c r="DD1" s="8" t="s">
        <v>45</v>
      </c>
      <c r="DE1" s="8" t="s">
        <v>46</v>
      </c>
      <c r="DF1" s="8" t="s">
        <v>47</v>
      </c>
      <c r="DG1" s="8" t="s">
        <v>19</v>
      </c>
      <c r="DH1" s="8" t="s">
        <v>48</v>
      </c>
      <c r="DI1" s="8" t="s">
        <v>49</v>
      </c>
      <c r="DJ1" s="8" t="s">
        <v>50</v>
      </c>
      <c r="DK1" s="8" t="s">
        <v>19</v>
      </c>
      <c r="DL1" s="8" t="s">
        <v>51</v>
      </c>
      <c r="DM1" s="8" t="s">
        <v>52</v>
      </c>
      <c r="DN1" s="8" t="s">
        <v>53</v>
      </c>
      <c r="DO1" s="8" t="s">
        <v>19</v>
      </c>
    </row>
    <row r="2" spans="1:119" x14ac:dyDescent="0.2">
      <c r="A2" s="3">
        <v>43777</v>
      </c>
      <c r="B2" s="4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  <c r="Q2">
        <v>0.16</v>
      </c>
      <c r="R2" s="9">
        <f>C2</f>
        <v>63.954543999999999</v>
      </c>
      <c r="S2" s="9">
        <f>C2</f>
        <v>63.954543999999999</v>
      </c>
      <c r="T2" s="9">
        <f>C2</f>
        <v>63.954543999999999</v>
      </c>
      <c r="U2" s="9">
        <f>C2</f>
        <v>63.954543999999999</v>
      </c>
      <c r="V2">
        <f>ABS($C2-R2)/$C2*100</f>
        <v>0</v>
      </c>
      <c r="W2">
        <f>ABS($C2-S2)/$C2*100</f>
        <v>0</v>
      </c>
      <c r="X2">
        <f>ABS($C2-T2)/$C2*100</f>
        <v>0</v>
      </c>
      <c r="Y2">
        <f>ABS($C2-U2)/$C2*100</f>
        <v>0</v>
      </c>
      <c r="Z2" s="9">
        <f>C2-R2</f>
        <v>0</v>
      </c>
      <c r="AA2" s="9">
        <f>C2-S2</f>
        <v>0</v>
      </c>
      <c r="AB2" s="9">
        <f>C2-T2</f>
        <v>0</v>
      </c>
      <c r="AC2" s="9">
        <f>C2-U2</f>
        <v>0</v>
      </c>
      <c r="AD2">
        <f>ABS(Z2)</f>
        <v>0</v>
      </c>
      <c r="AE2">
        <f>ABS(AA2)</f>
        <v>0</v>
      </c>
      <c r="AF2">
        <f>ABS(AB2)</f>
        <v>0</v>
      </c>
      <c r="AG2">
        <f>ABS(AC2)</f>
        <v>0</v>
      </c>
      <c r="AH2" s="9">
        <f>Z2^2</f>
        <v>0</v>
      </c>
      <c r="AI2" s="9">
        <f>AA2^2</f>
        <v>0</v>
      </c>
      <c r="AJ2" s="9">
        <f>AB2^2</f>
        <v>0</v>
      </c>
      <c r="AK2" s="9">
        <f>AC2^2</f>
        <v>0</v>
      </c>
      <c r="AL2" s="21">
        <f>Z2/C2</f>
        <v>0</v>
      </c>
      <c r="AM2" s="21">
        <f>AA2/C2</f>
        <v>0</v>
      </c>
      <c r="AN2" s="21">
        <f>AB2/C2</f>
        <v>0</v>
      </c>
      <c r="AO2" s="21">
        <f>AC2/C2</f>
        <v>0</v>
      </c>
      <c r="AP2" s="21">
        <f>ABS(AL2)</f>
        <v>0</v>
      </c>
      <c r="AQ2" s="21">
        <f>ABS(AM2)</f>
        <v>0</v>
      </c>
      <c r="AR2" s="21">
        <f>ABS(AN2)</f>
        <v>0</v>
      </c>
      <c r="AS2" s="21">
        <f>ABS(AO2)</f>
        <v>0</v>
      </c>
      <c r="AT2" s="21"/>
      <c r="AY2">
        <v>0.16</v>
      </c>
      <c r="AZ2" s="9">
        <f>E2</f>
        <v>177.02937299999999</v>
      </c>
      <c r="BA2" s="9">
        <f>E2</f>
        <v>177.02937299999999</v>
      </c>
      <c r="BB2" s="9">
        <f>E2</f>
        <v>177.02937299999999</v>
      </c>
      <c r="BC2" s="9">
        <f>E2</f>
        <v>177.02937299999999</v>
      </c>
      <c r="BD2" s="9">
        <f>E2-AZ2</f>
        <v>0</v>
      </c>
      <c r="BE2" s="9">
        <f>E2-BA2</f>
        <v>0</v>
      </c>
      <c r="BF2" s="9">
        <f>E2-BB2</f>
        <v>0</v>
      </c>
      <c r="BG2" s="9">
        <f>E2-BC2</f>
        <v>0</v>
      </c>
      <c r="BH2">
        <f>ABS(BD2)</f>
        <v>0</v>
      </c>
      <c r="BI2">
        <f>ABS(BE2)</f>
        <v>0</v>
      </c>
      <c r="BJ2">
        <f>ABS(BF2)</f>
        <v>0</v>
      </c>
      <c r="BK2">
        <f>ABS(BG2)</f>
        <v>0</v>
      </c>
      <c r="BL2" s="9">
        <f>BD2^2</f>
        <v>0</v>
      </c>
      <c r="BM2" s="9">
        <f>BE2^2</f>
        <v>0</v>
      </c>
      <c r="BN2" s="9">
        <f>BF2^2</f>
        <v>0</v>
      </c>
      <c r="BO2" s="9">
        <f>BG2^2</f>
        <v>0</v>
      </c>
      <c r="BP2" s="21">
        <f>BD2/E2</f>
        <v>0</v>
      </c>
      <c r="BQ2" s="21">
        <f>BE2/E2</f>
        <v>0</v>
      </c>
      <c r="BR2" s="21">
        <f>BF2/E2</f>
        <v>0</v>
      </c>
      <c r="BS2" s="21">
        <f>BG2/E2</f>
        <v>0</v>
      </c>
      <c r="BT2" s="21">
        <f>ABS(BP2)</f>
        <v>0</v>
      </c>
      <c r="BU2" s="21">
        <f>ABS(BQ2)</f>
        <v>0</v>
      </c>
      <c r="BV2" s="21">
        <f>ABS(BR2)</f>
        <v>0</v>
      </c>
      <c r="BW2" s="21">
        <f>ABS(BS2)</f>
        <v>0</v>
      </c>
      <c r="BZ2">
        <v>0.6</v>
      </c>
      <c r="CA2" s="9">
        <f>C2</f>
        <v>63.954543999999999</v>
      </c>
      <c r="CB2">
        <v>0.16</v>
      </c>
      <c r="CC2">
        <v>0</v>
      </c>
      <c r="CD2" s="9">
        <f>$CA2+CC2</f>
        <v>63.954543999999999</v>
      </c>
      <c r="CE2">
        <f>ABS($C2-CD2)</f>
        <v>0</v>
      </c>
      <c r="CF2">
        <v>0.36</v>
      </c>
      <c r="CG2">
        <v>0</v>
      </c>
      <c r="CH2" s="9">
        <f>$CA2+CG2</f>
        <v>63.954543999999999</v>
      </c>
      <c r="CI2">
        <f>ABS($C2-CH2)</f>
        <v>0</v>
      </c>
      <c r="CJ2">
        <v>0.66</v>
      </c>
      <c r="CK2">
        <v>0</v>
      </c>
      <c r="CL2" s="9">
        <f>$CA2+CK2</f>
        <v>63.954543999999999</v>
      </c>
      <c r="CM2">
        <f>ABS($C2-CL2)</f>
        <v>0</v>
      </c>
      <c r="CN2">
        <v>0.86</v>
      </c>
      <c r="CO2">
        <v>0</v>
      </c>
      <c r="CP2" s="9">
        <f>$CA2+CO2</f>
        <v>63.954543999999999</v>
      </c>
      <c r="CQ2">
        <f>ABS($C2-CP2)</f>
        <v>0</v>
      </c>
      <c r="CX2">
        <v>0.6</v>
      </c>
      <c r="CY2" s="9">
        <f>E2</f>
        <v>177.02937299999999</v>
      </c>
      <c r="CZ2">
        <v>0.16</v>
      </c>
      <c r="DA2">
        <v>0</v>
      </c>
      <c r="DB2" s="9">
        <f>$CY2+DA2</f>
        <v>177.02937299999999</v>
      </c>
      <c r="DC2">
        <f>ABS($E2-DB2)</f>
        <v>0</v>
      </c>
      <c r="DD2">
        <v>0.36</v>
      </c>
      <c r="DE2">
        <v>0</v>
      </c>
      <c r="DF2" s="9">
        <f>$CY2+DE2</f>
        <v>177.02937299999999</v>
      </c>
      <c r="DG2">
        <f>ABS($E2-DF2)</f>
        <v>0</v>
      </c>
      <c r="DH2">
        <v>0.66</v>
      </c>
      <c r="DI2">
        <v>0</v>
      </c>
      <c r="DJ2" s="9">
        <f>$CY2+DI2</f>
        <v>177.02937299999999</v>
      </c>
      <c r="DK2">
        <f>ABS($E2-DJ2)</f>
        <v>0</v>
      </c>
      <c r="DL2">
        <v>0.86</v>
      </c>
      <c r="DM2">
        <v>0</v>
      </c>
      <c r="DN2" s="9">
        <f>$CY2+DM2</f>
        <v>177.02937299999999</v>
      </c>
      <c r="DO2">
        <f>ABS($E2-DN2)</f>
        <v>0</v>
      </c>
    </row>
    <row r="3" spans="1:119" x14ac:dyDescent="0.2">
      <c r="A3" s="3">
        <v>43780</v>
      </c>
      <c r="B3" s="4">
        <v>2</v>
      </c>
      <c r="C3" s="1">
        <v>64.460991000000007</v>
      </c>
      <c r="D3" s="2">
        <v>81821200</v>
      </c>
      <c r="E3" s="1">
        <v>176.658142</v>
      </c>
      <c r="F3" s="2">
        <v>1594600</v>
      </c>
      <c r="Q3">
        <v>0.32</v>
      </c>
      <c r="R3" s="20">
        <f>($Q$2*$C2)+((1-$Q$2)*$R2)</f>
        <v>63.954543999999999</v>
      </c>
      <c r="S3">
        <f>($Q$3*$C2)+((1-$Q$3)*$S2)</f>
        <v>63.954543999999999</v>
      </c>
      <c r="T3">
        <f>($Q$4*$C2)+((1-$Q$4)*$T2)</f>
        <v>63.954543999999999</v>
      </c>
      <c r="U3">
        <f>($Q$5*$C2)+((1-$Q$5)*$U2)</f>
        <v>63.954543999999999</v>
      </c>
      <c r="V3">
        <f>ABS($C3-R3)/$C3*100</f>
        <v>0.78566430975286816</v>
      </c>
      <c r="W3">
        <f>ABS($C3-S3)/$C3*100</f>
        <v>0.78566430975286816</v>
      </c>
      <c r="X3">
        <f>ABS($C3-T3)/$C3*100</f>
        <v>0.78566430975286816</v>
      </c>
      <c r="Y3">
        <f>ABS($C3-U3)/$C3*100</f>
        <v>0.78566430975286816</v>
      </c>
      <c r="Z3" s="9">
        <f t="shared" ref="Z3:Z66" si="0">C3-R3</f>
        <v>0.50644700000000853</v>
      </c>
      <c r="AA3" s="9">
        <f t="shared" ref="AA3:AA66" si="1">C3-S3</f>
        <v>0.50644700000000853</v>
      </c>
      <c r="AB3" s="9">
        <f t="shared" ref="AB3:AB66" si="2">C3-T3</f>
        <v>0.50644700000000853</v>
      </c>
      <c r="AC3" s="9">
        <f t="shared" ref="AC3:AC66" si="3">C3-U3</f>
        <v>0.50644700000000853</v>
      </c>
      <c r="AD3">
        <f>ABS(Z3)</f>
        <v>0.50644700000000853</v>
      </c>
      <c r="AE3">
        <f>ABS(AA3)</f>
        <v>0.50644700000000853</v>
      </c>
      <c r="AF3">
        <f t="shared" ref="AF3:AF66" si="4">ABS(AB3)</f>
        <v>0.50644700000000853</v>
      </c>
      <c r="AG3">
        <f t="shared" ref="AG3:AG66" si="5">ABS(AC3)</f>
        <v>0.50644700000000853</v>
      </c>
      <c r="AH3" s="9">
        <f t="shared" ref="AH3:AH66" si="6">Z3^2</f>
        <v>0.25648856380900864</v>
      </c>
      <c r="AI3" s="9">
        <f t="shared" ref="AI3:AI66" si="7">AA3^2</f>
        <v>0.25648856380900864</v>
      </c>
      <c r="AJ3" s="9">
        <f t="shared" ref="AJ3:AJ66" si="8">AB3^2</f>
        <v>0.25648856380900864</v>
      </c>
      <c r="AK3" s="9">
        <f t="shared" ref="AK3:AK66" si="9">AC3^2</f>
        <v>0.25648856380900864</v>
      </c>
      <c r="AL3" s="21">
        <f>Z3/C3</f>
        <v>7.8566430975286813E-3</v>
      </c>
      <c r="AM3" s="21">
        <f t="shared" ref="AM3:AM66" si="10">AA3/C3</f>
        <v>7.8566430975286813E-3</v>
      </c>
      <c r="AN3" s="21">
        <f t="shared" ref="AN3:AN66" si="11">AB3/C3</f>
        <v>7.8566430975286813E-3</v>
      </c>
      <c r="AO3" s="21">
        <f t="shared" ref="AO3:AO66" si="12">AC3/C3</f>
        <v>7.8566430975286813E-3</v>
      </c>
      <c r="AP3" s="21">
        <f t="shared" ref="AP3:AS66" si="13">ABS(AL3)</f>
        <v>7.8566430975286813E-3</v>
      </c>
      <c r="AQ3" s="21">
        <f t="shared" si="13"/>
        <v>7.8566430975286813E-3</v>
      </c>
      <c r="AR3" s="21">
        <f t="shared" si="13"/>
        <v>7.8566430975286813E-3</v>
      </c>
      <c r="AS3" s="21">
        <f t="shared" si="13"/>
        <v>7.8566430975286813E-3</v>
      </c>
      <c r="AT3" s="21"/>
      <c r="AU3" s="10" t="s">
        <v>20</v>
      </c>
      <c r="AV3" s="10"/>
      <c r="AW3" s="10"/>
      <c r="AY3">
        <v>0.32</v>
      </c>
      <c r="AZ3">
        <f>($AY$2*$E2)+((1-$AY$2)*AZ2)</f>
        <v>177.02937299999999</v>
      </c>
      <c r="BA3">
        <f>($AY$3*$E2)+((1-$AY$3)*BA2)</f>
        <v>177.02937299999999</v>
      </c>
      <c r="BB3">
        <f>($AY$4*$E2)+((1-$AY$4)*BB2)</f>
        <v>177.02937299999999</v>
      </c>
      <c r="BC3">
        <f>($AY$5*$E2)+((1-$AY$5)*BC2)</f>
        <v>177.02937299999999</v>
      </c>
      <c r="BD3" s="9">
        <f t="shared" ref="BD3:BD66" si="14">E3-AZ3</f>
        <v>-0.37123099999999454</v>
      </c>
      <c r="BE3" s="9">
        <f t="shared" ref="BE3:BE66" si="15">E3-BA3</f>
        <v>-0.37123099999999454</v>
      </c>
      <c r="BF3" s="9">
        <f t="shared" ref="BF3:BF66" si="16">E3-BB3</f>
        <v>-0.37123099999999454</v>
      </c>
      <c r="BG3" s="9">
        <f t="shared" ref="BG3:BG66" si="17">E3-BC3</f>
        <v>-0.37123099999999454</v>
      </c>
      <c r="BH3">
        <f t="shared" ref="BH3:BH66" si="18">ABS(BD3)</f>
        <v>0.37123099999999454</v>
      </c>
      <c r="BI3">
        <f t="shared" ref="BI3:BI66" si="19">ABS(BE3)</f>
        <v>0.37123099999999454</v>
      </c>
      <c r="BJ3">
        <f t="shared" ref="BJ3:BJ66" si="20">ABS(BF3)</f>
        <v>0.37123099999999454</v>
      </c>
      <c r="BK3">
        <f t="shared" ref="BK3:BK66" si="21">ABS(BG3)</f>
        <v>0.37123099999999454</v>
      </c>
      <c r="BL3" s="9">
        <f t="shared" ref="BL3:BL66" si="22">BD3^2</f>
        <v>0.13781245536099596</v>
      </c>
      <c r="BM3" s="9">
        <f t="shared" ref="BM3:BM66" si="23">BE3^2</f>
        <v>0.13781245536099596</v>
      </c>
      <c r="BN3" s="9">
        <f t="shared" ref="BN3:BN66" si="24">BF3^2</f>
        <v>0.13781245536099596</v>
      </c>
      <c r="BO3" s="9">
        <f t="shared" ref="BO3:BO66" si="25">BG3^2</f>
        <v>0.13781245536099596</v>
      </c>
      <c r="BP3" s="21">
        <f t="shared" ref="BP3:BP66" si="26">BD3/E3</f>
        <v>-2.1014089460988134E-3</v>
      </c>
      <c r="BQ3" s="21">
        <f t="shared" ref="BQ3:BQ66" si="27">BE3/E3</f>
        <v>-2.1014089460988134E-3</v>
      </c>
      <c r="BR3" s="21">
        <f t="shared" ref="BR3:BR66" si="28">BF3/E3</f>
        <v>-2.1014089460988134E-3</v>
      </c>
      <c r="BS3" s="21">
        <f t="shared" ref="BS3:BS66" si="29">BG3/E3</f>
        <v>-2.1014089460988134E-3</v>
      </c>
      <c r="BT3" s="21">
        <f t="shared" ref="BT3:BT66" si="30">ABS(BP3)</f>
        <v>2.1014089460988134E-3</v>
      </c>
      <c r="BU3" s="21">
        <f t="shared" ref="BU3:BU66" si="31">ABS(BQ3)</f>
        <v>2.1014089460988134E-3</v>
      </c>
      <c r="BV3" s="21">
        <f t="shared" ref="BV3:BV66" si="32">ABS(BR3)</f>
        <v>2.1014089460988134E-3</v>
      </c>
      <c r="BW3" s="21">
        <f t="shared" ref="BW3:BW66" si="33">ABS(BS3)</f>
        <v>2.1014089460988134E-3</v>
      </c>
      <c r="CA3">
        <f>($BZ$2*$C2)+((1-$BZ$2)*CA2)</f>
        <v>63.954543999999999</v>
      </c>
      <c r="CC3">
        <f>($CB$2*($CA3-$CA2))+((1-$CB$2)*CC2)</f>
        <v>0</v>
      </c>
      <c r="CD3" s="9">
        <f t="shared" ref="CD3:CD66" si="34">$CA3+CC3</f>
        <v>63.954543999999999</v>
      </c>
      <c r="CE3">
        <f t="shared" ref="CE3:CE66" si="35">ABS($C3-CD3)</f>
        <v>0.50644700000000853</v>
      </c>
      <c r="CG3">
        <f>($CF$2*($CA3-$CA2))+((1-$CF$2)*CG2)</f>
        <v>0</v>
      </c>
      <c r="CH3" s="9">
        <f t="shared" ref="CH3:CH66" si="36">$CA3+CG3</f>
        <v>63.954543999999999</v>
      </c>
      <c r="CI3">
        <f t="shared" ref="CI3:CI66" si="37">ABS($C3-CH3)</f>
        <v>0.50644700000000853</v>
      </c>
      <c r="CK3">
        <f>($CJ$2*($CA3-$CA2))+((1-$CJ$2)*CK2)</f>
        <v>0</v>
      </c>
      <c r="CL3" s="9">
        <f t="shared" ref="CL3:CL66" si="38">$CA3+CK3</f>
        <v>63.954543999999999</v>
      </c>
      <c r="CM3">
        <f t="shared" ref="CM3:CM66" si="39">ABS($C3-CL3)</f>
        <v>0.50644700000000853</v>
      </c>
      <c r="CO3">
        <f>($CN$2*($CA3-$CA2))+((1-$CN$2)*CO2)</f>
        <v>0</v>
      </c>
      <c r="CP3" s="9">
        <f t="shared" ref="CP3:CP66" si="40">$CA3+CO3</f>
        <v>63.954543999999999</v>
      </c>
      <c r="CQ3">
        <f t="shared" ref="CQ3:CQ66" si="41">ABS($C3-CP3)</f>
        <v>0.50644700000000853</v>
      </c>
      <c r="CY3">
        <f>($CX$2*$E2)+((1-$CX$2)*CY2)</f>
        <v>177.02937299999999</v>
      </c>
      <c r="DA3">
        <f>($CZ$2*($CY3-$CY2))+((1-$CZ$2)*DA2)</f>
        <v>0</v>
      </c>
      <c r="DB3" s="9">
        <f t="shared" ref="DB3:DB66" si="42">$CY3+DA3</f>
        <v>177.02937299999999</v>
      </c>
      <c r="DC3">
        <f t="shared" ref="DC3:DC66" si="43">ABS($E3-DB3)</f>
        <v>0.37123099999999454</v>
      </c>
      <c r="DE3">
        <f>($DD$2*($CY3-$CY2))+((1-$DD$2)*DE2)</f>
        <v>0</v>
      </c>
      <c r="DF3" s="9">
        <f t="shared" ref="DF3:DF66" si="44">$CY3+DE3</f>
        <v>177.02937299999999</v>
      </c>
      <c r="DG3">
        <f t="shared" ref="DG3:DG66" si="45">ABS($E3-DF3)</f>
        <v>0.37123099999999454</v>
      </c>
      <c r="DI3">
        <f>($DH$2*($CY3-$CY2))+((1-$DH$2)*DI2)</f>
        <v>0</v>
      </c>
      <c r="DJ3" s="9">
        <f t="shared" ref="DJ3:DJ66" si="46">$CY3+DI3</f>
        <v>177.02937299999999</v>
      </c>
      <c r="DK3">
        <f t="shared" ref="DK3:DK66" si="47">ABS($E3-DJ3)</f>
        <v>0.37123099999999454</v>
      </c>
      <c r="DM3">
        <f>($DL$2*($CY3-$CY2))+((1-$DL$2)*DM2)</f>
        <v>0</v>
      </c>
      <c r="DN3" s="9">
        <f t="shared" ref="DN3:DN66" si="48">$CY3+DM3</f>
        <v>177.02937299999999</v>
      </c>
      <c r="DO3">
        <f t="shared" ref="DO3:DO66" si="49">ABS($E3-DN3)</f>
        <v>0.37123099999999454</v>
      </c>
    </row>
    <row r="4" spans="1:119" x14ac:dyDescent="0.2">
      <c r="A4" s="3">
        <v>43781</v>
      </c>
      <c r="B4" s="4">
        <v>3</v>
      </c>
      <c r="C4" s="1">
        <v>64.401978</v>
      </c>
      <c r="D4" s="2">
        <v>87388800</v>
      </c>
      <c r="E4" s="1">
        <v>177.810913</v>
      </c>
      <c r="F4" s="2">
        <v>1816900</v>
      </c>
      <c r="Q4">
        <v>0.6</v>
      </c>
      <c r="R4">
        <f>($Q$2*$C3)+((1-$Q$2)*$R3)</f>
        <v>64.035575519999995</v>
      </c>
      <c r="S4">
        <f>($Q$3*$C3)+((1-$Q$3)*$S3)</f>
        <v>64.116607040000005</v>
      </c>
      <c r="T4">
        <f>($Q$4*$C3)+((1-$Q$4)*$T3)</f>
        <v>64.258412200000009</v>
      </c>
      <c r="U4">
        <f>($Q$5*$C3)+((1-$Q$5)*$U3)</f>
        <v>64.349572660000007</v>
      </c>
      <c r="V4">
        <f>ABS($C4-R4)/$C4*100</f>
        <v>0.56893047601737479</v>
      </c>
      <c r="W4">
        <f>ABS($C4-S4)/$C4*100</f>
        <v>0.44310899891924832</v>
      </c>
      <c r="X4">
        <f>ABS($C4-T4)/$C4*100</f>
        <v>0.22292141399754897</v>
      </c>
      <c r="Y4">
        <f>ABS($C4-U4)/$C4*100</f>
        <v>8.1372252262178757E-2</v>
      </c>
      <c r="Z4" s="9">
        <f t="shared" si="0"/>
        <v>0.36640248000000497</v>
      </c>
      <c r="AA4" s="9">
        <f t="shared" si="1"/>
        <v>0.28537095999999451</v>
      </c>
      <c r="AB4" s="9">
        <f t="shared" si="2"/>
        <v>0.14356579999999042</v>
      </c>
      <c r="AC4" s="9">
        <f t="shared" si="3"/>
        <v>5.2405339999992862E-2</v>
      </c>
      <c r="AD4">
        <f>ABS(Z4)</f>
        <v>0.36640248000000497</v>
      </c>
      <c r="AE4">
        <f>ABS(AA4)</f>
        <v>0.28537095999999451</v>
      </c>
      <c r="AF4">
        <f t="shared" si="4"/>
        <v>0.14356579999999042</v>
      </c>
      <c r="AG4">
        <f t="shared" si="5"/>
        <v>5.2405339999992862E-2</v>
      </c>
      <c r="AH4" s="9">
        <f t="shared" si="6"/>
        <v>0.13425077735015403</v>
      </c>
      <c r="AI4" s="9">
        <f t="shared" si="7"/>
        <v>8.1436584811318463E-2</v>
      </c>
      <c r="AJ4" s="9">
        <f t="shared" si="8"/>
        <v>2.061113892963725E-2</v>
      </c>
      <c r="AK4" s="9">
        <f t="shared" si="9"/>
        <v>2.7463196605148517E-3</v>
      </c>
      <c r="AL4" s="21">
        <f t="shared" ref="AL4:AL66" si="50">Z4/C4</f>
        <v>5.6893047601737478E-3</v>
      </c>
      <c r="AM4" s="21">
        <f t="shared" si="10"/>
        <v>4.4310899891924832E-3</v>
      </c>
      <c r="AN4" s="21">
        <f t="shared" si="11"/>
        <v>2.2292141399754897E-3</v>
      </c>
      <c r="AO4" s="21">
        <f t="shared" si="12"/>
        <v>8.1372252262178755E-4</v>
      </c>
      <c r="AP4" s="21">
        <f t="shared" si="13"/>
        <v>5.6893047601737478E-3</v>
      </c>
      <c r="AQ4" s="21">
        <f t="shared" si="13"/>
        <v>4.4310899891924832E-3</v>
      </c>
      <c r="AR4" s="21">
        <f t="shared" si="13"/>
        <v>2.2292141399754897E-3</v>
      </c>
      <c r="AS4" s="21">
        <f t="shared" si="13"/>
        <v>8.1372252262178755E-4</v>
      </c>
      <c r="AT4" s="21"/>
      <c r="AU4" s="11" t="s">
        <v>17</v>
      </c>
      <c r="AV4" s="11" t="s">
        <v>18</v>
      </c>
      <c r="AW4" s="11" t="s">
        <v>21</v>
      </c>
      <c r="AY4">
        <v>0.6</v>
      </c>
      <c r="AZ4">
        <f>($AY$2*$E3)+((1-$AY$2)*AZ3)</f>
        <v>176.96997603999998</v>
      </c>
      <c r="BA4">
        <f t="shared" ref="BA4:BA67" si="51">($AY$3*$E3)+((1-$AY$3)*BA3)</f>
        <v>176.91057907999999</v>
      </c>
      <c r="BB4">
        <f t="shared" ref="BB4:BB67" si="52">($AY$4*$E3)+((1-$AY$4)*BB3)</f>
        <v>176.80663440000001</v>
      </c>
      <c r="BC4">
        <f t="shared" ref="BC4:BC67" si="53">($AY$5*$E3)+((1-$AY$5)*BC3)</f>
        <v>176.73981282</v>
      </c>
      <c r="BD4" s="9">
        <f t="shared" si="14"/>
        <v>0.84093696000002183</v>
      </c>
      <c r="BE4" s="9">
        <f t="shared" si="15"/>
        <v>0.90033392000000845</v>
      </c>
      <c r="BF4" s="9">
        <f t="shared" si="16"/>
        <v>1.0042785999999921</v>
      </c>
      <c r="BG4" s="9">
        <f t="shared" si="17"/>
        <v>1.071100180000002</v>
      </c>
      <c r="BH4">
        <f t="shared" si="18"/>
        <v>0.84093696000002183</v>
      </c>
      <c r="BI4">
        <f t="shared" si="19"/>
        <v>0.90033392000000845</v>
      </c>
      <c r="BJ4">
        <f t="shared" si="20"/>
        <v>1.0042785999999921</v>
      </c>
      <c r="BK4">
        <f t="shared" si="21"/>
        <v>1.071100180000002</v>
      </c>
      <c r="BL4" s="9">
        <f t="shared" si="22"/>
        <v>0.70717497069407831</v>
      </c>
      <c r="BM4" s="9">
        <f t="shared" si="23"/>
        <v>0.8106011675025816</v>
      </c>
      <c r="BN4" s="9">
        <f t="shared" si="24"/>
        <v>1.0085755064179442</v>
      </c>
      <c r="BO4" s="9">
        <f t="shared" si="25"/>
        <v>1.1472555955960366</v>
      </c>
      <c r="BP4" s="21">
        <f t="shared" si="26"/>
        <v>4.7293889098922841E-3</v>
      </c>
      <c r="BQ4" s="21">
        <f t="shared" si="27"/>
        <v>5.0634345485870624E-3</v>
      </c>
      <c r="BR4" s="21">
        <f t="shared" si="28"/>
        <v>5.6480144163029641E-3</v>
      </c>
      <c r="BS4" s="21">
        <f t="shared" si="29"/>
        <v>6.0238157598347291E-3</v>
      </c>
      <c r="BT4" s="21">
        <f t="shared" si="30"/>
        <v>4.7293889098922841E-3</v>
      </c>
      <c r="BU4" s="21">
        <f t="shared" si="31"/>
        <v>5.0634345485870624E-3</v>
      </c>
      <c r="BV4" s="21">
        <f t="shared" si="32"/>
        <v>5.6480144163029641E-3</v>
      </c>
      <c r="BW4" s="21">
        <f t="shared" si="33"/>
        <v>6.0238157598347291E-3</v>
      </c>
      <c r="CA4">
        <f t="shared" ref="CA4:CA67" si="54">($BZ$2*$C3)+((1-$BZ$2)*CA3)</f>
        <v>64.258412200000009</v>
      </c>
      <c r="CC4">
        <f t="shared" ref="CC4:CC67" si="55">($CB$2*($CA4-$CA3))+((1-$CB$2)*CC3)</f>
        <v>4.8618912000001728E-2</v>
      </c>
      <c r="CD4" s="9">
        <f t="shared" si="34"/>
        <v>64.307031112000004</v>
      </c>
      <c r="CE4">
        <f t="shared" si="35"/>
        <v>9.4946887999995511E-2</v>
      </c>
      <c r="CG4">
        <f t="shared" ref="CG4:CG67" si="56">($CF$2*($CA4-$CA3))+((1-$CF$2)*CG3)</f>
        <v>0.10939255200000389</v>
      </c>
      <c r="CH4" s="9">
        <f t="shared" si="36"/>
        <v>64.367804752000012</v>
      </c>
      <c r="CI4">
        <f t="shared" si="37"/>
        <v>3.4173247999987666E-2</v>
      </c>
      <c r="CK4">
        <f t="shared" ref="CK4:CK67" si="57">($CJ$2*($CA4-$CA3))+((1-$CJ$2)*CK3)</f>
        <v>0.20055301200000714</v>
      </c>
      <c r="CL4" s="9">
        <f t="shared" si="38"/>
        <v>64.45896521200001</v>
      </c>
      <c r="CM4">
        <f t="shared" si="39"/>
        <v>5.698721200000989E-2</v>
      </c>
      <c r="CO4">
        <f t="shared" ref="CO4:CO67" si="58">($CN$2*($CA4-$CA3))+((1-$CN$2)*CO3)</f>
        <v>0.26132665200000926</v>
      </c>
      <c r="CP4" s="9">
        <f t="shared" si="40"/>
        <v>64.519738852000017</v>
      </c>
      <c r="CQ4">
        <f t="shared" si="41"/>
        <v>0.11776085200001774</v>
      </c>
      <c r="CS4" s="28" t="s">
        <v>120</v>
      </c>
      <c r="CT4" s="28"/>
      <c r="CU4" s="28"/>
      <c r="CY4">
        <f t="shared" ref="CY4:CY16" si="59">($CX$2*$E3)+((1-$CX$2)*CY3)</f>
        <v>176.80663440000001</v>
      </c>
      <c r="DA4">
        <f t="shared" ref="DA4:DA67" si="60">($CZ$2*($CY4-$CY3))+((1-$CZ$2)*DA3)</f>
        <v>-3.5638175999997655E-2</v>
      </c>
      <c r="DB4" s="9">
        <f t="shared" si="42"/>
        <v>176.77099622400002</v>
      </c>
      <c r="DC4">
        <f t="shared" si="43"/>
        <v>1.0399167759999841</v>
      </c>
      <c r="DE4">
        <f t="shared" ref="DE4:DE67" si="61">($DD$2*($CY4-$CY3))+((1-$DD$2)*DE3)</f>
        <v>-8.0185895999994719E-2</v>
      </c>
      <c r="DF4" s="9">
        <f t="shared" si="44"/>
        <v>176.72644850400002</v>
      </c>
      <c r="DG4">
        <f t="shared" si="45"/>
        <v>1.0844644959999812</v>
      </c>
      <c r="DI4">
        <f t="shared" ref="DI4:DI67" si="62">($DH$2*($CY4-$CY3))+((1-$DH$2)*DI3)</f>
        <v>-0.14700747599999034</v>
      </c>
      <c r="DJ4" s="9">
        <f t="shared" si="46"/>
        <v>176.65962692400001</v>
      </c>
      <c r="DK4">
        <f t="shared" si="47"/>
        <v>1.151286075999991</v>
      </c>
      <c r="DM4">
        <f t="shared" ref="DM4:DM67" si="63">($DL$2*($CY4-$CY3))+((1-$DL$2)*DM3)</f>
        <v>-0.19155519599998741</v>
      </c>
      <c r="DN4" s="9">
        <f t="shared" si="48"/>
        <v>176.61507920400001</v>
      </c>
      <c r="DO4">
        <f t="shared" si="49"/>
        <v>1.1958337959999881</v>
      </c>
    </row>
    <row r="5" spans="1:119" x14ac:dyDescent="0.2">
      <c r="A5" s="3">
        <v>43782</v>
      </c>
      <c r="B5" s="4">
        <v>4</v>
      </c>
      <c r="C5" s="1">
        <v>65.019051000000005</v>
      </c>
      <c r="D5" s="2">
        <v>102734400</v>
      </c>
      <c r="E5" s="1">
        <v>177.752319</v>
      </c>
      <c r="F5" s="2">
        <v>1855200</v>
      </c>
      <c r="Q5">
        <v>0.78</v>
      </c>
      <c r="R5">
        <f t="shared" ref="R5:R68" si="64">($Q$2*$C4)+((1-$Q$2)*$R4)</f>
        <v>64.094199916799994</v>
      </c>
      <c r="S5">
        <f t="shared" ref="S5:S68" si="65">($Q$3*$C4)+((1-$Q$3)*$S4)</f>
        <v>64.207925747199994</v>
      </c>
      <c r="T5">
        <f t="shared" ref="T5:T68" si="66">($Q$4*$C4)+((1-$Q$4)*$T4)</f>
        <v>64.344551680000009</v>
      </c>
      <c r="U5">
        <f t="shared" ref="U5:U68" si="67">($Q$5*$C4)+((1-$Q$5)*$U4)</f>
        <v>64.390448825199996</v>
      </c>
      <c r="V5">
        <f>ABS($C5-R5)/$C5*100</f>
        <v>1.4224309167477862</v>
      </c>
      <c r="W5">
        <f>ABS($C5-S5)/$C5*100</f>
        <v>1.2475193659778436</v>
      </c>
      <c r="X5">
        <f>ABS($C5-T5)/$C5*100</f>
        <v>1.037387211326716</v>
      </c>
      <c r="Y5">
        <f>ABS($C5-U5)/$C5*100</f>
        <v>0.96679690818619934</v>
      </c>
      <c r="Z5" s="9">
        <f t="shared" si="0"/>
        <v>0.92485108320001075</v>
      </c>
      <c r="AA5" s="9">
        <f t="shared" si="1"/>
        <v>0.8111252528000108</v>
      </c>
      <c r="AB5" s="9">
        <f t="shared" si="2"/>
        <v>0.67449931999999535</v>
      </c>
      <c r="AC5" s="9">
        <f t="shared" si="3"/>
        <v>0.62860217480000813</v>
      </c>
      <c r="AD5">
        <f>ABS(Z5)</f>
        <v>0.92485108320001075</v>
      </c>
      <c r="AE5">
        <f>ABS(AA5)</f>
        <v>0.8111252528000108</v>
      </c>
      <c r="AF5">
        <f t="shared" si="4"/>
        <v>0.67449931999999535</v>
      </c>
      <c r="AG5">
        <f t="shared" si="5"/>
        <v>0.62860217480000813</v>
      </c>
      <c r="AH5" s="9">
        <f t="shared" si="6"/>
        <v>0.85534952609623316</v>
      </c>
      <c r="AI5" s="9">
        <f t="shared" si="7"/>
        <v>0.65792417572988138</v>
      </c>
      <c r="AJ5" s="9">
        <f t="shared" si="8"/>
        <v>0.45494933268045612</v>
      </c>
      <c r="AK5" s="9">
        <f t="shared" si="9"/>
        <v>0.3951406941633</v>
      </c>
      <c r="AL5" s="21">
        <f t="shared" si="50"/>
        <v>1.4224309167477862E-2</v>
      </c>
      <c r="AM5" s="21">
        <f t="shared" si="10"/>
        <v>1.2475193659778436E-2</v>
      </c>
      <c r="AN5" s="21">
        <f t="shared" si="11"/>
        <v>1.0373872113267161E-2</v>
      </c>
      <c r="AO5" s="21">
        <f t="shared" si="12"/>
        <v>9.6679690818619931E-3</v>
      </c>
      <c r="AP5" s="21">
        <f t="shared" si="13"/>
        <v>1.4224309167477862E-2</v>
      </c>
      <c r="AQ5" s="21">
        <f t="shared" si="13"/>
        <v>1.2475193659778436E-2</v>
      </c>
      <c r="AR5" s="21">
        <f t="shared" si="13"/>
        <v>1.0373872113267161E-2</v>
      </c>
      <c r="AS5" s="21">
        <f t="shared" si="13"/>
        <v>9.6679690818619931E-3</v>
      </c>
      <c r="AT5" s="21"/>
      <c r="AU5" s="12">
        <v>0.16</v>
      </c>
      <c r="AV5" s="12">
        <f>R254</f>
        <v>114.87765823673767</v>
      </c>
      <c r="AW5" s="17">
        <f>AP255/COUNT(AP3:AP253)</f>
        <v>3.7353505619521277E-2</v>
      </c>
      <c r="AY5">
        <v>0.78</v>
      </c>
      <c r="AZ5">
        <f t="shared" ref="AZ5:AZ68" si="68">($AY$2*$E4)+((1-$AY$2)*AZ4)</f>
        <v>177.10452595359999</v>
      </c>
      <c r="BA5">
        <f t="shared" si="51"/>
        <v>177.19868593439998</v>
      </c>
      <c r="BB5">
        <f t="shared" si="52"/>
        <v>177.40920155999999</v>
      </c>
      <c r="BC5">
        <f t="shared" si="53"/>
        <v>177.57527096039999</v>
      </c>
      <c r="BD5" s="9">
        <f t="shared" si="14"/>
        <v>0.64779304640001101</v>
      </c>
      <c r="BE5" s="9">
        <f t="shared" si="15"/>
        <v>0.55363306560002457</v>
      </c>
      <c r="BF5" s="9">
        <f t="shared" si="16"/>
        <v>0.34311744000001454</v>
      </c>
      <c r="BG5" s="9">
        <f t="shared" si="17"/>
        <v>0.17704803960000959</v>
      </c>
      <c r="BH5">
        <f t="shared" si="18"/>
        <v>0.64779304640001101</v>
      </c>
      <c r="BI5">
        <f t="shared" si="19"/>
        <v>0.55363306560002457</v>
      </c>
      <c r="BJ5">
        <f t="shared" si="20"/>
        <v>0.34311744000001454</v>
      </c>
      <c r="BK5">
        <f t="shared" si="21"/>
        <v>0.17704803960000959</v>
      </c>
      <c r="BL5" s="9">
        <f t="shared" si="22"/>
        <v>0.41963583096420681</v>
      </c>
      <c r="BM5" s="9">
        <f t="shared" si="23"/>
        <v>0.30650957132568113</v>
      </c>
      <c r="BN5" s="9">
        <f t="shared" si="24"/>
        <v>0.11772957763216357</v>
      </c>
      <c r="BO5" s="9">
        <f t="shared" si="25"/>
        <v>3.1346008326206563E-2</v>
      </c>
      <c r="BP5" s="21">
        <f t="shared" si="26"/>
        <v>3.6443577785334603E-3</v>
      </c>
      <c r="BQ5" s="21">
        <f t="shared" si="27"/>
        <v>3.1146320268261849E-3</v>
      </c>
      <c r="BR5" s="21">
        <f t="shared" si="28"/>
        <v>1.9303120315410035E-3</v>
      </c>
      <c r="BS5" s="21">
        <f t="shared" si="29"/>
        <v>9.9603786097445836E-4</v>
      </c>
      <c r="BT5" s="21">
        <f t="shared" si="30"/>
        <v>3.6443577785334603E-3</v>
      </c>
      <c r="BU5" s="21">
        <f t="shared" si="31"/>
        <v>3.1146320268261849E-3</v>
      </c>
      <c r="BV5" s="21">
        <f t="shared" si="32"/>
        <v>1.9303120315410035E-3</v>
      </c>
      <c r="BW5" s="21">
        <f t="shared" si="33"/>
        <v>9.9603786097445836E-4</v>
      </c>
      <c r="CA5">
        <f t="shared" si="54"/>
        <v>64.344551680000009</v>
      </c>
      <c r="CC5">
        <f t="shared" si="55"/>
        <v>5.4622202880001441E-2</v>
      </c>
      <c r="CD5" s="9">
        <f t="shared" si="34"/>
        <v>64.399173882880007</v>
      </c>
      <c r="CE5">
        <f t="shared" si="35"/>
        <v>0.61987711711999793</v>
      </c>
      <c r="CG5">
        <f t="shared" si="56"/>
        <v>0.10102144608000246</v>
      </c>
      <c r="CH5" s="9">
        <f t="shared" si="36"/>
        <v>64.445573126080006</v>
      </c>
      <c r="CI5">
        <f t="shared" si="37"/>
        <v>0.57347787391999816</v>
      </c>
      <c r="CK5">
        <f t="shared" si="57"/>
        <v>0.12504008088000237</v>
      </c>
      <c r="CL5" s="9">
        <f t="shared" si="38"/>
        <v>64.469591760880007</v>
      </c>
      <c r="CM5">
        <f t="shared" si="39"/>
        <v>0.54945923911999728</v>
      </c>
      <c r="CO5">
        <f t="shared" si="58"/>
        <v>0.11066568408000124</v>
      </c>
      <c r="CP5" s="9">
        <f t="shared" si="40"/>
        <v>64.455217364080013</v>
      </c>
      <c r="CQ5">
        <f t="shared" si="41"/>
        <v>0.56383363591999114</v>
      </c>
      <c r="CS5" s="29" t="s">
        <v>58</v>
      </c>
      <c r="CT5" s="29" t="s">
        <v>18</v>
      </c>
      <c r="CU5" s="29" t="s">
        <v>19</v>
      </c>
      <c r="CY5">
        <f t="shared" si="59"/>
        <v>177.40920155999999</v>
      </c>
      <c r="DA5">
        <f t="shared" si="60"/>
        <v>6.6474677759998491E-2</v>
      </c>
      <c r="DB5" s="9">
        <f t="shared" si="42"/>
        <v>177.47567623775998</v>
      </c>
      <c r="DC5">
        <f t="shared" si="43"/>
        <v>0.27664276224001583</v>
      </c>
      <c r="DE5">
        <f t="shared" si="61"/>
        <v>0.16560520415999555</v>
      </c>
      <c r="DF5" s="9">
        <f t="shared" si="44"/>
        <v>177.57480676415997</v>
      </c>
      <c r="DG5">
        <f t="shared" si="45"/>
        <v>0.17751223584002673</v>
      </c>
      <c r="DI5">
        <f t="shared" si="62"/>
        <v>0.3477117837599889</v>
      </c>
      <c r="DJ5" s="9">
        <f t="shared" si="46"/>
        <v>177.75691334375998</v>
      </c>
      <c r="DK5">
        <f t="shared" si="47"/>
        <v>4.5943437599760273E-3</v>
      </c>
      <c r="DM5">
        <f t="shared" si="63"/>
        <v>0.49139003015998306</v>
      </c>
      <c r="DN5" s="9">
        <f t="shared" si="48"/>
        <v>177.90059159015996</v>
      </c>
      <c r="DO5">
        <f t="shared" si="49"/>
        <v>0.14827259015996219</v>
      </c>
    </row>
    <row r="6" spans="1:119" x14ac:dyDescent="0.2">
      <c r="A6" s="3">
        <v>43783</v>
      </c>
      <c r="B6" s="4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  <c r="R6">
        <f t="shared" si="64"/>
        <v>64.242176090111997</v>
      </c>
      <c r="S6">
        <f t="shared" si="65"/>
        <v>64.467485828095988</v>
      </c>
      <c r="T6">
        <f t="shared" si="66"/>
        <v>64.749251272000009</v>
      </c>
      <c r="U6">
        <f t="shared" si="67"/>
        <v>64.88075852154401</v>
      </c>
      <c r="V6">
        <f>ABS($C6-R6)/$C6*100</f>
        <v>0.50640880241898745</v>
      </c>
      <c r="W6">
        <f>ABS($C6-S6)/$C6*100</f>
        <v>0.15746553293245322</v>
      </c>
      <c r="X6">
        <f>ABS($C6-T6)/$C6*100</f>
        <v>0.27891221134054206</v>
      </c>
      <c r="Y6">
        <f>ABS($C6-U6)/$C6*100</f>
        <v>0.48258103643289357</v>
      </c>
      <c r="Z6" s="9">
        <f t="shared" si="0"/>
        <v>0.32698390988799986</v>
      </c>
      <c r="AA6" s="9">
        <f t="shared" si="1"/>
        <v>0.1016741719040084</v>
      </c>
      <c r="AB6" s="9">
        <f t="shared" si="2"/>
        <v>-0.18009127200001274</v>
      </c>
      <c r="AC6" s="9">
        <f t="shared" si="3"/>
        <v>-0.31159852154401335</v>
      </c>
      <c r="AD6">
        <f>ABS(Z6)</f>
        <v>0.32698390988799986</v>
      </c>
      <c r="AE6">
        <f>ABS(AA6)</f>
        <v>0.1016741719040084</v>
      </c>
      <c r="AF6">
        <f t="shared" si="4"/>
        <v>0.18009127200001274</v>
      </c>
      <c r="AG6">
        <f t="shared" si="5"/>
        <v>0.31159852154401335</v>
      </c>
      <c r="AH6" s="9">
        <f t="shared" si="6"/>
        <v>0.10691847732564361</v>
      </c>
      <c r="AI6" s="9">
        <f t="shared" si="7"/>
        <v>1.0337637232365852E-2</v>
      </c>
      <c r="AJ6" s="9">
        <f t="shared" si="8"/>
        <v>3.2432866250582573E-2</v>
      </c>
      <c r="AK6" s="9">
        <f t="shared" si="9"/>
        <v>9.7093638628414955E-2</v>
      </c>
      <c r="AL6" s="21">
        <f t="shared" si="50"/>
        <v>5.0640880241898745E-3</v>
      </c>
      <c r="AM6" s="21">
        <f t="shared" si="10"/>
        <v>1.5746553293245322E-3</v>
      </c>
      <c r="AN6" s="21">
        <f t="shared" si="11"/>
        <v>-2.7891221134054207E-3</v>
      </c>
      <c r="AO6" s="21">
        <f t="shared" si="12"/>
        <v>-4.8258103643289358E-3</v>
      </c>
      <c r="AP6" s="21">
        <f t="shared" si="13"/>
        <v>5.0640880241898745E-3</v>
      </c>
      <c r="AQ6" s="21">
        <f t="shared" si="13"/>
        <v>1.5746553293245322E-3</v>
      </c>
      <c r="AR6" s="21">
        <f t="shared" si="13"/>
        <v>2.7891221134054207E-3</v>
      </c>
      <c r="AS6" s="21">
        <f t="shared" si="13"/>
        <v>4.8258103643289358E-3</v>
      </c>
      <c r="AT6" s="21"/>
      <c r="AU6" s="12">
        <v>0.32</v>
      </c>
      <c r="AV6" s="12">
        <f>S254</f>
        <v>115.72868980723479</v>
      </c>
      <c r="AW6" s="13">
        <f>AQ255/COUNT(AQ3:AQ253)</f>
        <v>2.5750380889979444E-2</v>
      </c>
      <c r="AZ6">
        <f t="shared" si="68"/>
        <v>177.20817284102398</v>
      </c>
      <c r="BA6">
        <f t="shared" si="51"/>
        <v>177.37584851539197</v>
      </c>
      <c r="BB6">
        <f t="shared" si="52"/>
        <v>177.61507202399997</v>
      </c>
      <c r="BC6">
        <f t="shared" si="53"/>
        <v>177.71336843128802</v>
      </c>
      <c r="BD6" s="9">
        <f t="shared" si="14"/>
        <v>-0.83036484102399299</v>
      </c>
      <c r="BE6" s="9">
        <f t="shared" si="15"/>
        <v>-0.99804051539197758</v>
      </c>
      <c r="BF6" s="9">
        <f t="shared" si="16"/>
        <v>-1.2372640239999839</v>
      </c>
      <c r="BG6" s="9">
        <f t="shared" si="17"/>
        <v>-1.3355604312880303</v>
      </c>
      <c r="BH6">
        <f t="shared" si="18"/>
        <v>0.83036484102399299</v>
      </c>
      <c r="BI6">
        <f t="shared" si="19"/>
        <v>0.99804051539197758</v>
      </c>
      <c r="BJ6">
        <f t="shared" si="20"/>
        <v>1.2372640239999839</v>
      </c>
      <c r="BK6">
        <f t="shared" si="21"/>
        <v>1.3355604312880303</v>
      </c>
      <c r="BL6" s="9">
        <f t="shared" si="22"/>
        <v>0.68950576920880113</v>
      </c>
      <c r="BM6" s="9">
        <f t="shared" si="23"/>
        <v>0.99608487036388427</v>
      </c>
      <c r="BN6" s="9">
        <f t="shared" si="24"/>
        <v>1.5308222650846328</v>
      </c>
      <c r="BO6" s="9">
        <f t="shared" si="25"/>
        <v>1.7837216656222694</v>
      </c>
      <c r="BP6" s="21">
        <f t="shared" si="26"/>
        <v>-4.7078759535552966E-3</v>
      </c>
      <c r="BQ6" s="21">
        <f t="shared" si="27"/>
        <v>-5.6585379232742114E-3</v>
      </c>
      <c r="BR6" s="21">
        <f t="shared" si="28"/>
        <v>-7.0148508932596785E-3</v>
      </c>
      <c r="BS6" s="21">
        <f t="shared" si="29"/>
        <v>-7.5721568741121351E-3</v>
      </c>
      <c r="BT6" s="21">
        <f t="shared" si="30"/>
        <v>4.7078759535552966E-3</v>
      </c>
      <c r="BU6" s="21">
        <f t="shared" si="31"/>
        <v>5.6585379232742114E-3</v>
      </c>
      <c r="BV6" s="21">
        <f t="shared" si="32"/>
        <v>7.0148508932596785E-3</v>
      </c>
      <c r="BW6" s="21">
        <f t="shared" si="33"/>
        <v>7.5721568741121351E-3</v>
      </c>
      <c r="CA6">
        <f t="shared" si="54"/>
        <v>64.749251272000009</v>
      </c>
      <c r="CC6">
        <f t="shared" si="55"/>
        <v>0.11063458513920123</v>
      </c>
      <c r="CD6" s="9">
        <f t="shared" si="34"/>
        <v>64.859885857139204</v>
      </c>
      <c r="CE6">
        <f t="shared" si="35"/>
        <v>0.29072585713920773</v>
      </c>
      <c r="CG6">
        <f t="shared" si="56"/>
        <v>0.21034557861120159</v>
      </c>
      <c r="CH6" s="9">
        <f t="shared" si="36"/>
        <v>64.959596850611206</v>
      </c>
      <c r="CI6">
        <f t="shared" si="37"/>
        <v>0.39043685061120925</v>
      </c>
      <c r="CK6">
        <f t="shared" si="57"/>
        <v>0.30961535821920083</v>
      </c>
      <c r="CL6" s="9">
        <f t="shared" si="38"/>
        <v>65.058866630219214</v>
      </c>
      <c r="CM6">
        <f t="shared" si="39"/>
        <v>0.48970663021921723</v>
      </c>
      <c r="CO6">
        <f t="shared" si="58"/>
        <v>0.36353484489120019</v>
      </c>
      <c r="CP6" s="9">
        <f t="shared" si="40"/>
        <v>65.112786116891215</v>
      </c>
      <c r="CQ6">
        <f t="shared" si="41"/>
        <v>0.5436261168912182</v>
      </c>
      <c r="CS6" s="12">
        <v>0.16</v>
      </c>
      <c r="CT6" s="30">
        <f>CD254</f>
        <v>118.4196675887661</v>
      </c>
      <c r="CU6" s="13">
        <f>SUM(CE3:CE253)/SUM($C$2:$C$253)</f>
        <v>1.9541418669423594E-2</v>
      </c>
      <c r="CY6">
        <f t="shared" si="59"/>
        <v>177.61507202399997</v>
      </c>
      <c r="DA6">
        <f t="shared" si="60"/>
        <v>8.877800355839649E-2</v>
      </c>
      <c r="DB6" s="9">
        <f t="shared" si="42"/>
        <v>177.70385002755836</v>
      </c>
      <c r="DC6">
        <f t="shared" si="43"/>
        <v>1.3260420275583726</v>
      </c>
      <c r="DE6">
        <f t="shared" si="61"/>
        <v>0.18010069770239212</v>
      </c>
      <c r="DF6" s="9">
        <f t="shared" si="44"/>
        <v>177.79517272170236</v>
      </c>
      <c r="DG6">
        <f t="shared" si="45"/>
        <v>1.4173647217023699</v>
      </c>
      <c r="DI6">
        <f t="shared" si="62"/>
        <v>0.25409651271838696</v>
      </c>
      <c r="DJ6" s="9">
        <f t="shared" si="46"/>
        <v>177.86916853671835</v>
      </c>
      <c r="DK6">
        <f t="shared" si="47"/>
        <v>1.4913605367183607</v>
      </c>
      <c r="DM6">
        <f t="shared" si="63"/>
        <v>0.2458432032623856</v>
      </c>
      <c r="DN6" s="9">
        <f t="shared" si="48"/>
        <v>177.86091522726235</v>
      </c>
      <c r="DO6">
        <f t="shared" si="49"/>
        <v>1.4831072272623658</v>
      </c>
    </row>
    <row r="7" spans="1:119" x14ac:dyDescent="0.2">
      <c r="A7" s="3">
        <v>43784</v>
      </c>
      <c r="B7" s="4">
        <v>6</v>
      </c>
      <c r="C7" s="1">
        <v>65.336212000000003</v>
      </c>
      <c r="D7" s="2">
        <v>100206400</v>
      </c>
      <c r="E7" s="1">
        <v>178.43956</v>
      </c>
      <c r="F7" s="2">
        <v>3242700</v>
      </c>
      <c r="R7">
        <f t="shared" si="64"/>
        <v>64.294493515694072</v>
      </c>
      <c r="S7">
        <f t="shared" si="65"/>
        <v>64.500021563105264</v>
      </c>
      <c r="T7">
        <f t="shared" si="66"/>
        <v>64.641196508800007</v>
      </c>
      <c r="U7">
        <f t="shared" si="67"/>
        <v>64.637711674739677</v>
      </c>
      <c r="V7">
        <f>ABS($C7-R7)/$C7*100</f>
        <v>1.5943968167391334</v>
      </c>
      <c r="W7">
        <f>ABS($C7-S7)/$C7*100</f>
        <v>1.2798269310359456</v>
      </c>
      <c r="X7">
        <f>ABS($C7-T7)/$C7*100</f>
        <v>1.0637523509933449</v>
      </c>
      <c r="Y7">
        <f>ABS($C7-U7)/$C7*100</f>
        <v>1.0690860456684057</v>
      </c>
      <c r="Z7" s="9">
        <f t="shared" si="0"/>
        <v>1.0417184843059317</v>
      </c>
      <c r="AA7" s="9">
        <f t="shared" si="1"/>
        <v>0.83619043689473926</v>
      </c>
      <c r="AB7" s="9">
        <f t="shared" si="2"/>
        <v>0.69501549119999595</v>
      </c>
      <c r="AC7" s="9">
        <f t="shared" si="3"/>
        <v>0.69850032526032635</v>
      </c>
      <c r="AD7">
        <f>ABS(Z7)</f>
        <v>1.0417184843059317</v>
      </c>
      <c r="AE7">
        <f>ABS(AA7)</f>
        <v>0.83619043689473926</v>
      </c>
      <c r="AF7">
        <f t="shared" si="4"/>
        <v>0.69501549119999595</v>
      </c>
      <c r="AG7">
        <f t="shared" si="5"/>
        <v>0.69850032526032635</v>
      </c>
      <c r="AH7" s="9">
        <f t="shared" si="6"/>
        <v>1.0851774005446477</v>
      </c>
      <c r="AI7" s="9">
        <f t="shared" si="7"/>
        <v>0.69921444675421496</v>
      </c>
      <c r="AJ7" s="9">
        <f t="shared" si="8"/>
        <v>0.48304653300797162</v>
      </c>
      <c r="AK7" s="9">
        <f t="shared" si="9"/>
        <v>0.48790270438878169</v>
      </c>
      <c r="AL7" s="21">
        <f t="shared" si="50"/>
        <v>1.5943968167391333E-2</v>
      </c>
      <c r="AM7" s="21">
        <f t="shared" si="10"/>
        <v>1.2798269310359456E-2</v>
      </c>
      <c r="AN7" s="21">
        <f t="shared" si="11"/>
        <v>1.0637523509933449E-2</v>
      </c>
      <c r="AO7" s="21">
        <f t="shared" si="12"/>
        <v>1.0690860456684057E-2</v>
      </c>
      <c r="AP7" s="21">
        <f t="shared" si="13"/>
        <v>1.5943968167391333E-2</v>
      </c>
      <c r="AQ7" s="21">
        <f t="shared" si="13"/>
        <v>1.2798269310359456E-2</v>
      </c>
      <c r="AR7" s="21">
        <f t="shared" si="13"/>
        <v>1.0637523509933449E-2</v>
      </c>
      <c r="AS7" s="21">
        <f t="shared" si="13"/>
        <v>1.0690860456684057E-2</v>
      </c>
      <c r="AT7" s="21"/>
      <c r="AU7" s="12">
        <v>0.6</v>
      </c>
      <c r="AV7" s="12">
        <f>T254</f>
        <v>117.78527785407445</v>
      </c>
      <c r="AW7" s="13">
        <f>AR255/COUNT(AR3:AR253)</f>
        <v>2.0337029807979204E-2</v>
      </c>
      <c r="AZ7">
        <f t="shared" si="68"/>
        <v>177.07531446646013</v>
      </c>
      <c r="BA7">
        <f t="shared" si="51"/>
        <v>177.05647555046653</v>
      </c>
      <c r="BB7">
        <f t="shared" si="52"/>
        <v>176.8727136096</v>
      </c>
      <c r="BC7">
        <f t="shared" si="53"/>
        <v>176.67163129488335</v>
      </c>
      <c r="BD7" s="9">
        <f t="shared" si="14"/>
        <v>1.3642455335398722</v>
      </c>
      <c r="BE7" s="9">
        <f t="shared" si="15"/>
        <v>1.3830844495334702</v>
      </c>
      <c r="BF7" s="9">
        <f t="shared" si="16"/>
        <v>1.5668463904000021</v>
      </c>
      <c r="BG7" s="9">
        <f t="shared" si="17"/>
        <v>1.7679287051166455</v>
      </c>
      <c r="BH7">
        <f t="shared" si="18"/>
        <v>1.3642455335398722</v>
      </c>
      <c r="BI7">
        <f t="shared" si="19"/>
        <v>1.3830844495334702</v>
      </c>
      <c r="BJ7">
        <f t="shared" si="20"/>
        <v>1.5668463904000021</v>
      </c>
      <c r="BK7">
        <f t="shared" si="21"/>
        <v>1.7679287051166455</v>
      </c>
      <c r="BL7" s="9">
        <f t="shared" si="22"/>
        <v>1.8611658757834906</v>
      </c>
      <c r="BM7" s="9">
        <f t="shared" si="23"/>
        <v>1.9129225945413022</v>
      </c>
      <c r="BN7" s="9">
        <f t="shared" si="24"/>
        <v>2.4550076111095156</v>
      </c>
      <c r="BO7" s="9">
        <f t="shared" si="25"/>
        <v>3.1255719063754186</v>
      </c>
      <c r="BP7" s="21">
        <f t="shared" si="26"/>
        <v>7.6454208558902085E-3</v>
      </c>
      <c r="BQ7" s="21">
        <f t="shared" si="27"/>
        <v>7.7509967494510199E-3</v>
      </c>
      <c r="BR7" s="21">
        <f t="shared" si="28"/>
        <v>8.7808241087346441E-3</v>
      </c>
      <c r="BS7" s="21">
        <f t="shared" si="29"/>
        <v>9.9077172411579893E-3</v>
      </c>
      <c r="BT7" s="21">
        <f t="shared" si="30"/>
        <v>7.6454208558902085E-3</v>
      </c>
      <c r="BU7" s="21">
        <f t="shared" si="31"/>
        <v>7.7509967494510199E-3</v>
      </c>
      <c r="BV7" s="21">
        <f t="shared" si="32"/>
        <v>8.7808241087346441E-3</v>
      </c>
      <c r="BW7" s="21">
        <f t="shared" si="33"/>
        <v>9.9077172411579893E-3</v>
      </c>
      <c r="CA7">
        <f t="shared" si="54"/>
        <v>64.641196508800007</v>
      </c>
      <c r="CC7">
        <f t="shared" si="55"/>
        <v>7.5644289404928719E-2</v>
      </c>
      <c r="CD7" s="9">
        <f t="shared" si="34"/>
        <v>64.716840798204942</v>
      </c>
      <c r="CE7">
        <f t="shared" si="35"/>
        <v>0.61937120179506167</v>
      </c>
      <c r="CG7">
        <f t="shared" si="56"/>
        <v>9.5721455559168306E-2</v>
      </c>
      <c r="CH7" s="9">
        <f t="shared" si="36"/>
        <v>64.736917964359179</v>
      </c>
      <c r="CI7">
        <f t="shared" si="37"/>
        <v>0.59929403564082406</v>
      </c>
      <c r="CK7">
        <f t="shared" si="57"/>
        <v>3.3953078082526983E-2</v>
      </c>
      <c r="CL7" s="9">
        <f t="shared" si="38"/>
        <v>64.67514958688254</v>
      </c>
      <c r="CM7">
        <f t="shared" si="39"/>
        <v>0.66106241311746317</v>
      </c>
      <c r="CO7">
        <f t="shared" si="58"/>
        <v>-4.2032218067233645E-2</v>
      </c>
      <c r="CP7" s="9">
        <f t="shared" si="40"/>
        <v>64.599164290732773</v>
      </c>
      <c r="CQ7">
        <f t="shared" si="41"/>
        <v>0.73704770926723029</v>
      </c>
      <c r="CS7" s="12">
        <v>0.36</v>
      </c>
      <c r="CT7" s="30">
        <f>CH254</f>
        <v>119.33969297180174</v>
      </c>
      <c r="CU7" s="13">
        <f>SUM(CI3:CI253)/SUM($C$2:$C$253)</f>
        <v>1.9427941607287814E-2</v>
      </c>
      <c r="CY7">
        <f t="shared" si="59"/>
        <v>176.8727136096</v>
      </c>
      <c r="DA7">
        <f t="shared" si="60"/>
        <v>-4.4203823314942672E-2</v>
      </c>
      <c r="DB7" s="9">
        <f t="shared" si="42"/>
        <v>176.82850978628505</v>
      </c>
      <c r="DC7">
        <f t="shared" si="43"/>
        <v>1.6110502137149467</v>
      </c>
      <c r="DE7">
        <f t="shared" si="61"/>
        <v>-0.15198458265445947</v>
      </c>
      <c r="DF7" s="9">
        <f t="shared" si="44"/>
        <v>176.72072902694555</v>
      </c>
      <c r="DG7">
        <f t="shared" si="45"/>
        <v>1.7188309730544518</v>
      </c>
      <c r="DI7">
        <f t="shared" si="62"/>
        <v>-0.40356373917973082</v>
      </c>
      <c r="DJ7" s="9">
        <f t="shared" si="46"/>
        <v>176.46914987042027</v>
      </c>
      <c r="DK7">
        <f t="shared" si="47"/>
        <v>1.9704101295797329</v>
      </c>
      <c r="DM7">
        <f t="shared" si="63"/>
        <v>-0.60401018792724304</v>
      </c>
      <c r="DN7" s="9">
        <f t="shared" si="48"/>
        <v>176.26870342167277</v>
      </c>
      <c r="DO7">
        <f t="shared" si="49"/>
        <v>2.170856578327232</v>
      </c>
    </row>
    <row r="8" spans="1:119" x14ac:dyDescent="0.2">
      <c r="A8" s="3">
        <v>43787</v>
      </c>
      <c r="B8" s="4">
        <v>7</v>
      </c>
      <c r="C8" s="1">
        <v>65.665633999999997</v>
      </c>
      <c r="D8" s="2">
        <v>86703200</v>
      </c>
      <c r="E8" s="1">
        <v>176.52507</v>
      </c>
      <c r="F8" s="2">
        <v>2405800</v>
      </c>
      <c r="R8">
        <f t="shared" si="64"/>
        <v>64.461168473183022</v>
      </c>
      <c r="S8">
        <f t="shared" si="65"/>
        <v>64.767602502911572</v>
      </c>
      <c r="T8">
        <f t="shared" si="66"/>
        <v>65.058205803519996</v>
      </c>
      <c r="U8">
        <f t="shared" si="67"/>
        <v>65.182541928442731</v>
      </c>
      <c r="V8">
        <f>ABS($C8-R8)/$C8*100</f>
        <v>1.8342403072160622</v>
      </c>
      <c r="W8">
        <f>ABS($C8-S8)/$C8*100</f>
        <v>1.3675821619089601</v>
      </c>
      <c r="X8">
        <f>ABS($C8-T8)/$C8*100</f>
        <v>0.92503210504295252</v>
      </c>
      <c r="Y8">
        <f>ABS($C8-U8)/$C8*100</f>
        <v>0.73568477471376581</v>
      </c>
      <c r="Z8" s="9">
        <f t="shared" si="0"/>
        <v>1.2044655268169748</v>
      </c>
      <c r="AA8" s="9">
        <f t="shared" si="1"/>
        <v>0.89803149708842511</v>
      </c>
      <c r="AB8" s="9">
        <f t="shared" si="2"/>
        <v>0.60742819648000079</v>
      </c>
      <c r="AC8" s="9">
        <f t="shared" si="3"/>
        <v>0.48309207155726597</v>
      </c>
      <c r="AD8">
        <f>ABS(Z8)</f>
        <v>1.2044655268169748</v>
      </c>
      <c r="AE8">
        <f>ABS(AA8)</f>
        <v>0.89803149708842511</v>
      </c>
      <c r="AF8">
        <f t="shared" si="4"/>
        <v>0.60742819648000079</v>
      </c>
      <c r="AG8">
        <f t="shared" si="5"/>
        <v>0.48309207155726597</v>
      </c>
      <c r="AH8" s="9">
        <f t="shared" si="6"/>
        <v>1.4507372052904928</v>
      </c>
      <c r="AI8" s="9">
        <f t="shared" si="7"/>
        <v>0.80646056976287805</v>
      </c>
      <c r="AJ8" s="9">
        <f t="shared" si="8"/>
        <v>0.36896901387894643</v>
      </c>
      <c r="AK8" s="9">
        <f t="shared" si="9"/>
        <v>0.23337794960149058</v>
      </c>
      <c r="AL8" s="21">
        <f t="shared" si="50"/>
        <v>1.8342403072160621E-2</v>
      </c>
      <c r="AM8" s="21">
        <f t="shared" si="10"/>
        <v>1.36758216190896E-2</v>
      </c>
      <c r="AN8" s="21">
        <f t="shared" si="11"/>
        <v>9.2503210504295257E-3</v>
      </c>
      <c r="AO8" s="21">
        <f t="shared" si="12"/>
        <v>7.3568477471376579E-3</v>
      </c>
      <c r="AP8" s="21">
        <f t="shared" si="13"/>
        <v>1.8342403072160621E-2</v>
      </c>
      <c r="AQ8" s="21">
        <f t="shared" si="13"/>
        <v>1.36758216190896E-2</v>
      </c>
      <c r="AR8" s="21">
        <f t="shared" si="13"/>
        <v>9.2503210504295257E-3</v>
      </c>
      <c r="AS8" s="21">
        <f t="shared" si="13"/>
        <v>7.3568477471376579E-3</v>
      </c>
      <c r="AT8" s="21"/>
      <c r="AU8" s="12">
        <v>0.78</v>
      </c>
      <c r="AV8" s="12">
        <f>U254</f>
        <v>118.47142649037974</v>
      </c>
      <c r="AW8" s="13">
        <f>AS255/COUNT(AS2:AS253)</f>
        <v>1.9567212400829162E-2</v>
      </c>
      <c r="AZ8">
        <f t="shared" si="68"/>
        <v>177.29359375182651</v>
      </c>
      <c r="BA8">
        <f t="shared" si="51"/>
        <v>177.49906257431724</v>
      </c>
      <c r="BB8">
        <f t="shared" si="52"/>
        <v>177.81282144383999</v>
      </c>
      <c r="BC8">
        <f t="shared" si="53"/>
        <v>178.05061568487434</v>
      </c>
      <c r="BD8" s="9">
        <f t="shared" si="14"/>
        <v>-0.7685237518265069</v>
      </c>
      <c r="BE8" s="9">
        <f t="shared" si="15"/>
        <v>-0.9739925743172364</v>
      </c>
      <c r="BF8" s="9">
        <f t="shared" si="16"/>
        <v>-1.2877514438399942</v>
      </c>
      <c r="BG8" s="9">
        <f t="shared" si="17"/>
        <v>-1.5255456848743449</v>
      </c>
      <c r="BH8">
        <f t="shared" si="18"/>
        <v>0.7685237518265069</v>
      </c>
      <c r="BI8">
        <f t="shared" si="19"/>
        <v>0.9739925743172364</v>
      </c>
      <c r="BJ8">
        <f t="shared" si="20"/>
        <v>1.2877514438399942</v>
      </c>
      <c r="BK8">
        <f t="shared" si="21"/>
        <v>1.5255456848743449</v>
      </c>
      <c r="BL8" s="9">
        <f t="shared" si="22"/>
        <v>0.59062875712149032</v>
      </c>
      <c r="BM8" s="9">
        <f t="shared" si="23"/>
        <v>0.94866153482511728</v>
      </c>
      <c r="BN8" s="9">
        <f t="shared" si="24"/>
        <v>1.6583037811119896</v>
      </c>
      <c r="BO8" s="9">
        <f t="shared" si="25"/>
        <v>2.3272896366387341</v>
      </c>
      <c r="BP8" s="21">
        <f t="shared" si="26"/>
        <v>-4.3536238327309936E-3</v>
      </c>
      <c r="BQ8" s="21">
        <f t="shared" si="27"/>
        <v>-5.5175878095798884E-3</v>
      </c>
      <c r="BR8" s="21">
        <f t="shared" si="28"/>
        <v>-7.2950059945592668E-3</v>
      </c>
      <c r="BS8" s="21">
        <f t="shared" si="29"/>
        <v>-8.6420908082593881E-3</v>
      </c>
      <c r="BT8" s="21">
        <f t="shared" si="30"/>
        <v>4.3536238327309936E-3</v>
      </c>
      <c r="BU8" s="21">
        <f t="shared" si="31"/>
        <v>5.5175878095798884E-3</v>
      </c>
      <c r="BV8" s="21">
        <f t="shared" si="32"/>
        <v>7.2950059945592668E-3</v>
      </c>
      <c r="BW8" s="21">
        <f t="shared" si="33"/>
        <v>8.6420908082593881E-3</v>
      </c>
      <c r="CA8">
        <f t="shared" si="54"/>
        <v>65.058205803519996</v>
      </c>
      <c r="CC8">
        <f t="shared" si="55"/>
        <v>0.13026269025533838</v>
      </c>
      <c r="CD8" s="9">
        <f t="shared" si="34"/>
        <v>65.188468493775332</v>
      </c>
      <c r="CE8">
        <f t="shared" si="35"/>
        <v>0.47716550622466514</v>
      </c>
      <c r="CG8">
        <f t="shared" si="56"/>
        <v>0.21138507765706377</v>
      </c>
      <c r="CH8" s="9">
        <f t="shared" si="36"/>
        <v>65.269590881177066</v>
      </c>
      <c r="CI8">
        <f t="shared" si="37"/>
        <v>0.39604311882293075</v>
      </c>
      <c r="CK8">
        <f t="shared" si="57"/>
        <v>0.28677018106325197</v>
      </c>
      <c r="CL8" s="9">
        <f t="shared" si="38"/>
        <v>65.344975984583243</v>
      </c>
      <c r="CM8">
        <f t="shared" si="39"/>
        <v>0.32065801541675398</v>
      </c>
      <c r="CO8">
        <f t="shared" si="58"/>
        <v>0.35274348292977786</v>
      </c>
      <c r="CP8" s="9">
        <f t="shared" si="40"/>
        <v>65.410949286449778</v>
      </c>
      <c r="CQ8">
        <f t="shared" si="41"/>
        <v>0.25468471355021904</v>
      </c>
      <c r="CS8" s="12">
        <v>0.66</v>
      </c>
      <c r="CT8" s="30">
        <f>CL254</f>
        <v>119.69689759456122</v>
      </c>
      <c r="CU8" s="13">
        <f>SUM(CM3:CM253)/SUM($C$2:$C$253)</f>
        <v>1.9707169814780892E-2</v>
      </c>
      <c r="CY8">
        <f t="shared" si="59"/>
        <v>177.81282144383999</v>
      </c>
      <c r="DA8">
        <f t="shared" si="60"/>
        <v>0.11328604189384744</v>
      </c>
      <c r="DB8" s="9">
        <f t="shared" si="42"/>
        <v>177.92610748573384</v>
      </c>
      <c r="DC8">
        <f t="shared" si="43"/>
        <v>1.4010374857338377</v>
      </c>
      <c r="DE8">
        <f t="shared" si="61"/>
        <v>0.24116868742754433</v>
      </c>
      <c r="DF8" s="9">
        <f t="shared" si="44"/>
        <v>178.05399013126754</v>
      </c>
      <c r="DG8">
        <f t="shared" si="45"/>
        <v>1.5289201312675402</v>
      </c>
      <c r="DI8">
        <f t="shared" si="62"/>
        <v>0.48325949927728862</v>
      </c>
      <c r="DJ8" s="9">
        <f t="shared" si="46"/>
        <v>178.29608094311729</v>
      </c>
      <c r="DK8">
        <f t="shared" si="47"/>
        <v>1.7710109431172896</v>
      </c>
      <c r="DM8">
        <f t="shared" si="63"/>
        <v>0.72393131113658216</v>
      </c>
      <c r="DN8" s="9">
        <f t="shared" si="48"/>
        <v>178.53675275497659</v>
      </c>
      <c r="DO8">
        <f t="shared" si="49"/>
        <v>2.0116827549765901</v>
      </c>
    </row>
    <row r="9" spans="1:119" x14ac:dyDescent="0.2">
      <c r="A9" s="3">
        <v>43788</v>
      </c>
      <c r="B9" s="4">
        <v>8</v>
      </c>
      <c r="C9" s="1">
        <v>65.466507000000007</v>
      </c>
      <c r="D9" s="2">
        <v>76167200</v>
      </c>
      <c r="E9" s="1">
        <v>176.839249</v>
      </c>
      <c r="F9" s="2">
        <v>2673200</v>
      </c>
      <c r="R9">
        <f t="shared" si="64"/>
        <v>64.653882957473741</v>
      </c>
      <c r="S9">
        <f t="shared" si="65"/>
        <v>65.054972581979868</v>
      </c>
      <c r="T9">
        <f t="shared" si="66"/>
        <v>65.422662721408003</v>
      </c>
      <c r="U9">
        <f t="shared" si="67"/>
        <v>65.559353744257407</v>
      </c>
      <c r="V9">
        <f>ABS($C9-R9)/$C9*100</f>
        <v>1.2412821147251165</v>
      </c>
      <c r="W9">
        <f>ABS($C9-S9)/$C9*100</f>
        <v>0.62861826127387399</v>
      </c>
      <c r="X9">
        <f>ABS($C9-T9)/$C9*100</f>
        <v>6.6972075647788218E-2</v>
      </c>
      <c r="Y9">
        <f>ABS($C9-U9)/$C9*100</f>
        <v>0.14182327500289629</v>
      </c>
      <c r="Z9" s="9">
        <f t="shared" si="0"/>
        <v>0.81262404252626652</v>
      </c>
      <c r="AA9" s="9">
        <f t="shared" si="1"/>
        <v>0.41153441802013901</v>
      </c>
      <c r="AB9" s="9">
        <f t="shared" si="2"/>
        <v>4.3844278592004571E-2</v>
      </c>
      <c r="AC9" s="9">
        <f t="shared" si="3"/>
        <v>-9.284674425740036E-2</v>
      </c>
      <c r="AD9">
        <f>ABS(Z9)</f>
        <v>0.81262404252626652</v>
      </c>
      <c r="AE9">
        <f>ABS(AA9)</f>
        <v>0.41153441802013901</v>
      </c>
      <c r="AF9">
        <f t="shared" si="4"/>
        <v>4.3844278592004571E-2</v>
      </c>
      <c r="AG9">
        <f t="shared" si="5"/>
        <v>9.284674425740036E-2</v>
      </c>
      <c r="AH9" s="9">
        <f t="shared" si="6"/>
        <v>0.66035783449173147</v>
      </c>
      <c r="AI9" s="9">
        <f t="shared" si="7"/>
        <v>0.16936057721517453</v>
      </c>
      <c r="AJ9" s="9">
        <f t="shared" si="8"/>
        <v>1.9223207652533103E-3</v>
      </c>
      <c r="AK9" s="9">
        <f t="shared" si="9"/>
        <v>8.6205179191991069E-3</v>
      </c>
      <c r="AL9" s="21">
        <f t="shared" si="50"/>
        <v>1.2412821147251165E-2</v>
      </c>
      <c r="AM9" s="21">
        <f t="shared" si="10"/>
        <v>6.2861826127387395E-3</v>
      </c>
      <c r="AN9" s="21">
        <f t="shared" si="11"/>
        <v>6.6972075647788213E-4</v>
      </c>
      <c r="AO9" s="21">
        <f t="shared" si="12"/>
        <v>-1.4182327500289629E-3</v>
      </c>
      <c r="AP9" s="21">
        <f t="shared" si="13"/>
        <v>1.2412821147251165E-2</v>
      </c>
      <c r="AQ9" s="21">
        <f t="shared" si="13"/>
        <v>6.2861826127387395E-3</v>
      </c>
      <c r="AR9" s="21">
        <f t="shared" si="13"/>
        <v>6.6972075647788213E-4</v>
      </c>
      <c r="AS9" s="21">
        <f t="shared" si="13"/>
        <v>1.4182327500289629E-3</v>
      </c>
      <c r="AT9" s="21"/>
      <c r="AZ9">
        <f t="shared" si="68"/>
        <v>177.17062995153424</v>
      </c>
      <c r="BA9">
        <f t="shared" si="51"/>
        <v>177.18738495053572</v>
      </c>
      <c r="BB9">
        <f t="shared" si="52"/>
        <v>177.040170577536</v>
      </c>
      <c r="BC9">
        <f t="shared" si="53"/>
        <v>176.86069005067236</v>
      </c>
      <c r="BD9" s="9">
        <f t="shared" si="14"/>
        <v>-0.33138095153424274</v>
      </c>
      <c r="BE9" s="9">
        <f t="shared" si="15"/>
        <v>-0.34813595053572044</v>
      </c>
      <c r="BF9" s="9">
        <f t="shared" si="16"/>
        <v>-0.20092157753600759</v>
      </c>
      <c r="BG9" s="9">
        <f t="shared" si="17"/>
        <v>-2.1441050672365236E-2</v>
      </c>
      <c r="BH9">
        <f t="shared" si="18"/>
        <v>0.33138095153424274</v>
      </c>
      <c r="BI9">
        <f t="shared" si="19"/>
        <v>0.34813595053572044</v>
      </c>
      <c r="BJ9">
        <f t="shared" si="20"/>
        <v>0.20092157753600759</v>
      </c>
      <c r="BK9">
        <f t="shared" si="21"/>
        <v>2.1441050672365236E-2</v>
      </c>
      <c r="BL9" s="9">
        <f t="shared" si="22"/>
        <v>0.10981333503974014</v>
      </c>
      <c r="BM9" s="9">
        <f t="shared" si="23"/>
        <v>0.12119864005540959</v>
      </c>
      <c r="BN9" s="9">
        <f t="shared" si="24"/>
        <v>4.0369480319557907E-2</v>
      </c>
      <c r="BO9" s="9">
        <f t="shared" si="25"/>
        <v>4.5971865393493373E-4</v>
      </c>
      <c r="BP9" s="21">
        <f t="shared" si="26"/>
        <v>-1.8739106471450959E-3</v>
      </c>
      <c r="BQ9" s="21">
        <f t="shared" si="27"/>
        <v>-1.9686577075189934E-3</v>
      </c>
      <c r="BR9" s="21">
        <f t="shared" si="28"/>
        <v>-1.1361820335258695E-3</v>
      </c>
      <c r="BS9" s="21">
        <f t="shared" si="29"/>
        <v>-1.2124599484340287E-4</v>
      </c>
      <c r="BT9" s="21">
        <f t="shared" si="30"/>
        <v>1.8739106471450959E-3</v>
      </c>
      <c r="BU9" s="21">
        <f t="shared" si="31"/>
        <v>1.9686577075189934E-3</v>
      </c>
      <c r="BV9" s="21">
        <f t="shared" si="32"/>
        <v>1.1361820335258695E-3</v>
      </c>
      <c r="BW9" s="21">
        <f t="shared" si="33"/>
        <v>1.2124599484340287E-4</v>
      </c>
      <c r="CA9">
        <f t="shared" si="54"/>
        <v>65.422662721408003</v>
      </c>
      <c r="CC9">
        <f t="shared" si="55"/>
        <v>0.16773376667656523</v>
      </c>
      <c r="CD9" s="9">
        <f t="shared" si="34"/>
        <v>65.590396488084565</v>
      </c>
      <c r="CE9">
        <f t="shared" si="35"/>
        <v>0.1238894880845578</v>
      </c>
      <c r="CG9">
        <f t="shared" si="56"/>
        <v>0.26649094014020303</v>
      </c>
      <c r="CH9" s="9">
        <f t="shared" si="36"/>
        <v>65.689153661548204</v>
      </c>
      <c r="CI9">
        <f t="shared" si="37"/>
        <v>0.22264666154819679</v>
      </c>
      <c r="CK9">
        <f t="shared" si="57"/>
        <v>0.33804342736758974</v>
      </c>
      <c r="CL9" s="9">
        <f t="shared" si="38"/>
        <v>65.760706148775597</v>
      </c>
      <c r="CM9">
        <f t="shared" si="39"/>
        <v>0.29419914877558995</v>
      </c>
      <c r="CO9">
        <f t="shared" si="58"/>
        <v>0.36281703699385415</v>
      </c>
      <c r="CP9" s="9">
        <f t="shared" si="40"/>
        <v>65.785479758401863</v>
      </c>
      <c r="CQ9">
        <f t="shared" si="41"/>
        <v>0.31897275840185557</v>
      </c>
      <c r="CS9" s="12">
        <v>0.86</v>
      </c>
      <c r="CT9" s="30">
        <f>CP254</f>
        <v>119.43419236191241</v>
      </c>
      <c r="CU9" s="13">
        <f>SUM(CQ3:CQ253)/SUM($C$2:$C$253)</f>
        <v>2.0314491330474777E-2</v>
      </c>
      <c r="CY9">
        <f t="shared" si="59"/>
        <v>177.040170577536</v>
      </c>
      <c r="DA9">
        <f t="shared" si="60"/>
        <v>-2.8463863417806684E-2</v>
      </c>
      <c r="DB9" s="9">
        <f t="shared" si="42"/>
        <v>177.01170671411819</v>
      </c>
      <c r="DC9">
        <f t="shared" si="43"/>
        <v>0.17245771411819533</v>
      </c>
      <c r="DE9">
        <f t="shared" si="61"/>
        <v>-0.1238063519158083</v>
      </c>
      <c r="DF9" s="9">
        <f t="shared" si="44"/>
        <v>176.91636422562019</v>
      </c>
      <c r="DG9">
        <f t="shared" si="45"/>
        <v>7.7115225620190131E-2</v>
      </c>
      <c r="DI9">
        <f t="shared" si="62"/>
        <v>-0.34564134200635582</v>
      </c>
      <c r="DJ9" s="9">
        <f t="shared" si="46"/>
        <v>176.69452923552964</v>
      </c>
      <c r="DK9">
        <f t="shared" si="47"/>
        <v>0.14471976447035217</v>
      </c>
      <c r="DM9">
        <f t="shared" si="63"/>
        <v>-0.56312936146231063</v>
      </c>
      <c r="DN9" s="9">
        <f t="shared" si="48"/>
        <v>176.4770412160737</v>
      </c>
      <c r="DO9">
        <f t="shared" si="49"/>
        <v>0.36220778392629427</v>
      </c>
    </row>
    <row r="10" spans="1:119" x14ac:dyDescent="0.2">
      <c r="A10" s="3">
        <v>43789</v>
      </c>
      <c r="B10" s="4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  <c r="R10">
        <f t="shared" si="64"/>
        <v>64.783902804277943</v>
      </c>
      <c r="S10">
        <f t="shared" si="65"/>
        <v>65.18666359574631</v>
      </c>
      <c r="T10">
        <f t="shared" si="66"/>
        <v>65.448969288563205</v>
      </c>
      <c r="U10">
        <f t="shared" si="67"/>
        <v>65.486933283736633</v>
      </c>
      <c r="V10">
        <f>ABS($C10-R10)/$C10*100</f>
        <v>0.12290792245326174</v>
      </c>
      <c r="W10">
        <f>ABS($C10-S10)/$C10*100</f>
        <v>0.74537090929725369</v>
      </c>
      <c r="X10">
        <f>ABS($C10-T10)/$C10*100</f>
        <v>1.1507618720613411</v>
      </c>
      <c r="Y10">
        <f>ABS($C10-U10)/$C10*100</f>
        <v>1.2094348668730484</v>
      </c>
      <c r="Z10" s="9">
        <f t="shared" si="0"/>
        <v>-7.9526804277946894E-2</v>
      </c>
      <c r="AA10" s="9">
        <f t="shared" si="1"/>
        <v>-0.48228759574631397</v>
      </c>
      <c r="AB10" s="9">
        <f t="shared" si="2"/>
        <v>-0.74459328856320894</v>
      </c>
      <c r="AC10" s="9">
        <f t="shared" si="3"/>
        <v>-0.78255728373663658</v>
      </c>
      <c r="AD10">
        <f>ABS(Z10)</f>
        <v>7.9526804277946894E-2</v>
      </c>
      <c r="AE10">
        <f>ABS(AA10)</f>
        <v>0.48228759574631397</v>
      </c>
      <c r="AF10">
        <f t="shared" si="4"/>
        <v>0.74459328856320894</v>
      </c>
      <c r="AG10">
        <f t="shared" si="5"/>
        <v>0.78255728373663658</v>
      </c>
      <c r="AH10" s="9">
        <f t="shared" si="6"/>
        <v>6.3245125986628728E-3</v>
      </c>
      <c r="AI10" s="9">
        <f t="shared" si="7"/>
        <v>0.23260132501075997</v>
      </c>
      <c r="AJ10" s="9">
        <f t="shared" si="8"/>
        <v>0.5544191653733741</v>
      </c>
      <c r="AK10" s="9">
        <f t="shared" si="9"/>
        <v>0.61239590232926278</v>
      </c>
      <c r="AL10" s="21">
        <f t="shared" si="50"/>
        <v>-1.2290792245326174E-3</v>
      </c>
      <c r="AM10" s="21">
        <f t="shared" si="10"/>
        <v>-7.453709092972537E-3</v>
      </c>
      <c r="AN10" s="21">
        <f t="shared" si="11"/>
        <v>-1.150761872061341E-2</v>
      </c>
      <c r="AO10" s="21">
        <f t="shared" si="12"/>
        <v>-1.2094348668730484E-2</v>
      </c>
      <c r="AP10" s="21">
        <f t="shared" si="13"/>
        <v>1.2290792245326174E-3</v>
      </c>
      <c r="AQ10" s="21">
        <f t="shared" si="13"/>
        <v>7.453709092972537E-3</v>
      </c>
      <c r="AR10" s="21">
        <f t="shared" si="13"/>
        <v>1.150761872061341E-2</v>
      </c>
      <c r="AS10" s="21">
        <f t="shared" si="13"/>
        <v>1.2094348668730484E-2</v>
      </c>
      <c r="AT10" s="21"/>
      <c r="AZ10">
        <f t="shared" si="68"/>
        <v>177.11760899928876</v>
      </c>
      <c r="BA10">
        <f t="shared" si="51"/>
        <v>177.07598144636427</v>
      </c>
      <c r="BB10">
        <f t="shared" si="52"/>
        <v>176.91961763101438</v>
      </c>
      <c r="BC10">
        <f t="shared" si="53"/>
        <v>176.84396603114794</v>
      </c>
      <c r="BD10" s="9">
        <f t="shared" si="14"/>
        <v>-3.1255279992887495</v>
      </c>
      <c r="BE10" s="9">
        <f t="shared" si="15"/>
        <v>-3.0839004463642539</v>
      </c>
      <c r="BF10" s="9">
        <f t="shared" si="16"/>
        <v>-2.9275366310143625</v>
      </c>
      <c r="BG10" s="9">
        <f t="shared" si="17"/>
        <v>-2.8518850311479298</v>
      </c>
      <c r="BH10">
        <f t="shared" si="18"/>
        <v>3.1255279992887495</v>
      </c>
      <c r="BI10">
        <f t="shared" si="19"/>
        <v>3.0839004463642539</v>
      </c>
      <c r="BJ10">
        <f t="shared" si="20"/>
        <v>2.9275366310143625</v>
      </c>
      <c r="BK10">
        <f t="shared" si="21"/>
        <v>2.8518850311479298</v>
      </c>
      <c r="BL10" s="9">
        <f t="shared" si="22"/>
        <v>9.7689252743379331</v>
      </c>
      <c r="BM10" s="9">
        <f t="shared" si="23"/>
        <v>9.5104419630856434</v>
      </c>
      <c r="BN10" s="9">
        <f t="shared" si="24"/>
        <v>8.5704707259309227</v>
      </c>
      <c r="BO10" s="9">
        <f t="shared" si="25"/>
        <v>8.1332482308856289</v>
      </c>
      <c r="BP10" s="21">
        <f t="shared" si="26"/>
        <v>-1.7963622144899511E-2</v>
      </c>
      <c r="BQ10" s="21">
        <f t="shared" si="27"/>
        <v>-1.7724372446377337E-2</v>
      </c>
      <c r="BR10" s="21">
        <f t="shared" si="28"/>
        <v>-1.6825688928994199E-2</v>
      </c>
      <c r="BS10" s="21">
        <f t="shared" si="29"/>
        <v>-1.6390889831060355E-2</v>
      </c>
      <c r="BT10" s="21">
        <f t="shared" si="30"/>
        <v>1.7963622144899511E-2</v>
      </c>
      <c r="BU10" s="21">
        <f t="shared" si="31"/>
        <v>1.7724372446377337E-2</v>
      </c>
      <c r="BV10" s="21">
        <f t="shared" si="32"/>
        <v>1.6825688928994199E-2</v>
      </c>
      <c r="BW10" s="21">
        <f t="shared" si="33"/>
        <v>1.6390889831060355E-2</v>
      </c>
      <c r="CA10">
        <f t="shared" si="54"/>
        <v>65.448969288563205</v>
      </c>
      <c r="CC10">
        <f t="shared" si="55"/>
        <v>0.14510541475314723</v>
      </c>
      <c r="CD10" s="9">
        <f t="shared" si="34"/>
        <v>65.594074703316352</v>
      </c>
      <c r="CE10">
        <f t="shared" si="35"/>
        <v>0.88969870331635548</v>
      </c>
      <c r="CG10">
        <f t="shared" si="56"/>
        <v>0.18002456586560292</v>
      </c>
      <c r="CH10" s="9">
        <f t="shared" si="36"/>
        <v>65.628993854428813</v>
      </c>
      <c r="CI10">
        <f t="shared" si="37"/>
        <v>0.92461785442881705</v>
      </c>
      <c r="CK10">
        <f t="shared" si="57"/>
        <v>0.13229709962741432</v>
      </c>
      <c r="CL10" s="9">
        <f t="shared" si="38"/>
        <v>65.581266388190613</v>
      </c>
      <c r="CM10">
        <f t="shared" si="39"/>
        <v>0.87689038819061693</v>
      </c>
      <c r="CO10">
        <f t="shared" si="58"/>
        <v>7.3418032932613939E-2</v>
      </c>
      <c r="CP10" s="9">
        <f t="shared" si="40"/>
        <v>65.522387321495813</v>
      </c>
      <c r="CQ10">
        <f t="shared" si="41"/>
        <v>0.8180113214958169</v>
      </c>
      <c r="CY10">
        <f t="shared" si="59"/>
        <v>176.91961763101438</v>
      </c>
      <c r="DA10">
        <f t="shared" si="60"/>
        <v>-4.3198116714417978E-2</v>
      </c>
      <c r="DB10" s="9">
        <f t="shared" si="42"/>
        <v>176.87641951429995</v>
      </c>
      <c r="DC10">
        <f t="shared" si="43"/>
        <v>2.8843385142999409</v>
      </c>
      <c r="DE10">
        <f t="shared" si="61"/>
        <v>-0.12263512597390314</v>
      </c>
      <c r="DF10" s="9">
        <f t="shared" si="44"/>
        <v>176.79698250504046</v>
      </c>
      <c r="DG10">
        <f t="shared" si="45"/>
        <v>2.8049015050404478</v>
      </c>
      <c r="DI10">
        <f t="shared" si="62"/>
        <v>-0.197083000986435</v>
      </c>
      <c r="DJ10" s="9">
        <f t="shared" si="46"/>
        <v>176.72253463002795</v>
      </c>
      <c r="DK10">
        <f t="shared" si="47"/>
        <v>2.7304536300279381</v>
      </c>
      <c r="DM10">
        <f t="shared" si="63"/>
        <v>-0.18251364461332298</v>
      </c>
      <c r="DN10" s="9">
        <f t="shared" si="48"/>
        <v>176.73710398640105</v>
      </c>
      <c r="DO10">
        <f t="shared" si="49"/>
        <v>2.7450229864010396</v>
      </c>
    </row>
    <row r="11" spans="1:119" x14ac:dyDescent="0.2">
      <c r="A11" s="3">
        <v>43790</v>
      </c>
      <c r="B11" s="4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  <c r="R11">
        <f t="shared" si="64"/>
        <v>64.771178515593476</v>
      </c>
      <c r="S11">
        <f t="shared" si="65"/>
        <v>65.032331565107484</v>
      </c>
      <c r="T11">
        <f t="shared" si="66"/>
        <v>65.00221331542528</v>
      </c>
      <c r="U11">
        <f t="shared" si="67"/>
        <v>64.876538602422059</v>
      </c>
      <c r="V11">
        <f>ABS($C11-R11)/$C11*100</f>
        <v>0.55408611581749134</v>
      </c>
      <c r="W11">
        <f>ABS($C11-S11)/$C11*100</f>
        <v>0.95951344988889198</v>
      </c>
      <c r="X11">
        <f>ABS($C11-T11)/$C11*100</f>
        <v>0.91275634060651412</v>
      </c>
      <c r="Y11">
        <f>ABS($C11-U11)/$C11*100</f>
        <v>0.71765249652771324</v>
      </c>
      <c r="Z11" s="9">
        <f t="shared" si="0"/>
        <v>-0.35691051559346931</v>
      </c>
      <c r="AA11" s="9">
        <f t="shared" si="1"/>
        <v>-0.61806356510747662</v>
      </c>
      <c r="AB11" s="9">
        <f t="shared" si="2"/>
        <v>-0.58794531542527295</v>
      </c>
      <c r="AC11" s="9">
        <f t="shared" si="3"/>
        <v>-0.46227060242205198</v>
      </c>
      <c r="AD11">
        <f>ABS(Z11)</f>
        <v>0.35691051559346931</v>
      </c>
      <c r="AE11">
        <f>ABS(AA11)</f>
        <v>0.61806356510747662</v>
      </c>
      <c r="AF11">
        <f t="shared" si="4"/>
        <v>0.58794531542527295</v>
      </c>
      <c r="AG11">
        <f t="shared" si="5"/>
        <v>0.46227060242205198</v>
      </c>
      <c r="AH11" s="9">
        <f t="shared" si="6"/>
        <v>0.1273851161411961</v>
      </c>
      <c r="AI11" s="9">
        <f t="shared" si="7"/>
        <v>0.382002570513364</v>
      </c>
      <c r="AJ11" s="9">
        <f t="shared" si="8"/>
        <v>0.34567969393052372</v>
      </c>
      <c r="AK11" s="9">
        <f t="shared" si="9"/>
        <v>0.21369410986364684</v>
      </c>
      <c r="AL11" s="21">
        <f t="shared" si="50"/>
        <v>-5.5408611581749135E-3</v>
      </c>
      <c r="AM11" s="21">
        <f t="shared" si="10"/>
        <v>-9.5951344988889197E-3</v>
      </c>
      <c r="AN11" s="21">
        <f t="shared" si="11"/>
        <v>-9.1275634060651416E-3</v>
      </c>
      <c r="AO11" s="21">
        <f t="shared" si="12"/>
        <v>-7.1765249652771326E-3</v>
      </c>
      <c r="AP11" s="21">
        <f t="shared" si="13"/>
        <v>5.5408611581749135E-3</v>
      </c>
      <c r="AQ11" s="21">
        <f t="shared" si="13"/>
        <v>9.5951344988889197E-3</v>
      </c>
      <c r="AR11" s="21">
        <f t="shared" si="13"/>
        <v>9.1275634060651416E-3</v>
      </c>
      <c r="AS11" s="21">
        <f t="shared" si="13"/>
        <v>7.1765249652771326E-3</v>
      </c>
      <c r="AT11" s="21"/>
      <c r="AZ11">
        <f t="shared" si="68"/>
        <v>176.61752451940254</v>
      </c>
      <c r="BA11">
        <f t="shared" si="51"/>
        <v>176.08913330352769</v>
      </c>
      <c r="BB11">
        <f t="shared" si="52"/>
        <v>175.16309565240576</v>
      </c>
      <c r="BC11">
        <f t="shared" si="53"/>
        <v>174.61949570685255</v>
      </c>
      <c r="BD11" s="9">
        <f t="shared" si="14"/>
        <v>-3.3028885194025293</v>
      </c>
      <c r="BE11" s="9">
        <f t="shared" si="15"/>
        <v>-2.7744973035276814</v>
      </c>
      <c r="BF11" s="9">
        <f t="shared" si="16"/>
        <v>-1.8484596524057508</v>
      </c>
      <c r="BG11" s="9">
        <f t="shared" si="17"/>
        <v>-1.3048597068525396</v>
      </c>
      <c r="BH11">
        <f t="shared" si="18"/>
        <v>3.3028885194025293</v>
      </c>
      <c r="BI11">
        <f t="shared" si="19"/>
        <v>2.7744973035276814</v>
      </c>
      <c r="BJ11">
        <f t="shared" si="20"/>
        <v>1.8484596524057508</v>
      </c>
      <c r="BK11">
        <f t="shared" si="21"/>
        <v>1.3048597068525396</v>
      </c>
      <c r="BL11" s="9">
        <f t="shared" si="22"/>
        <v>10.909072571601031</v>
      </c>
      <c r="BM11" s="9">
        <f t="shared" si="23"/>
        <v>7.6978352872823752</v>
      </c>
      <c r="BN11" s="9">
        <f t="shared" si="24"/>
        <v>3.4168030865719894</v>
      </c>
      <c r="BO11" s="9">
        <f t="shared" si="25"/>
        <v>1.7026588545672956</v>
      </c>
      <c r="BP11" s="21">
        <f t="shared" si="26"/>
        <v>-1.9057181757012889E-2</v>
      </c>
      <c r="BQ11" s="21">
        <f t="shared" si="27"/>
        <v>-1.6008442030987398E-2</v>
      </c>
      <c r="BR11" s="21">
        <f t="shared" si="28"/>
        <v>-1.0665340764445022E-2</v>
      </c>
      <c r="BS11" s="21">
        <f t="shared" si="29"/>
        <v>-7.528848901442689E-3</v>
      </c>
      <c r="BT11" s="21">
        <f t="shared" si="30"/>
        <v>1.9057181757012889E-2</v>
      </c>
      <c r="BU11" s="21">
        <f t="shared" si="31"/>
        <v>1.6008442030987398E-2</v>
      </c>
      <c r="BV11" s="21">
        <f t="shared" si="32"/>
        <v>1.0665340764445022E-2</v>
      </c>
      <c r="BW11" s="21">
        <f t="shared" si="33"/>
        <v>7.528848901442689E-3</v>
      </c>
      <c r="CA11">
        <f t="shared" si="54"/>
        <v>65.00221331542528</v>
      </c>
      <c r="CC11">
        <f t="shared" si="55"/>
        <v>5.0407592690575612E-2</v>
      </c>
      <c r="CD11" s="9">
        <f t="shared" si="34"/>
        <v>65.052620908115856</v>
      </c>
      <c r="CE11">
        <f t="shared" si="35"/>
        <v>0.63835290811584855</v>
      </c>
      <c r="CG11">
        <f t="shared" si="56"/>
        <v>-4.5616428175667245E-2</v>
      </c>
      <c r="CH11" s="9">
        <f t="shared" si="36"/>
        <v>64.956596887249617</v>
      </c>
      <c r="CI11">
        <f t="shared" si="37"/>
        <v>0.54232888724961015</v>
      </c>
      <c r="CK11">
        <f t="shared" si="57"/>
        <v>-0.24987792839770989</v>
      </c>
      <c r="CL11" s="9">
        <f t="shared" si="38"/>
        <v>64.752335387027571</v>
      </c>
      <c r="CM11">
        <f t="shared" si="39"/>
        <v>0.33806738702756434</v>
      </c>
      <c r="CO11">
        <f t="shared" si="58"/>
        <v>-0.37393161228804989</v>
      </c>
      <c r="CP11" s="9">
        <f t="shared" si="40"/>
        <v>64.628281703137233</v>
      </c>
      <c r="CQ11">
        <f t="shared" si="41"/>
        <v>0.21401370313722623</v>
      </c>
      <c r="CY11">
        <f t="shared" si="59"/>
        <v>175.16309565240576</v>
      </c>
      <c r="DA11">
        <f t="shared" si="60"/>
        <v>-0.31732993461748993</v>
      </c>
      <c r="DB11" s="9">
        <f t="shared" si="42"/>
        <v>174.84576571778828</v>
      </c>
      <c r="DC11">
        <f t="shared" si="43"/>
        <v>1.531129717788275</v>
      </c>
      <c r="DE11">
        <f t="shared" si="61"/>
        <v>-0.71083439292240025</v>
      </c>
      <c r="DF11" s="9">
        <f t="shared" si="44"/>
        <v>174.45226125948335</v>
      </c>
      <c r="DG11">
        <f t="shared" si="45"/>
        <v>1.1376252594833431</v>
      </c>
      <c r="DI11">
        <f t="shared" si="62"/>
        <v>-1.2263127262170754</v>
      </c>
      <c r="DJ11" s="9">
        <f t="shared" si="46"/>
        <v>173.93678292618867</v>
      </c>
      <c r="DK11">
        <f t="shared" si="47"/>
        <v>0.62214692618866252</v>
      </c>
      <c r="DM11">
        <f t="shared" si="63"/>
        <v>-1.5361608118492762</v>
      </c>
      <c r="DN11" s="9">
        <f t="shared" si="48"/>
        <v>173.62693484055649</v>
      </c>
      <c r="DO11">
        <f t="shared" si="49"/>
        <v>0.31229884055647972</v>
      </c>
    </row>
    <row r="12" spans="1:119" x14ac:dyDescent="0.2">
      <c r="A12" s="3">
        <v>43791</v>
      </c>
      <c r="B12" s="4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  <c r="R12">
        <f t="shared" si="64"/>
        <v>64.714072833098513</v>
      </c>
      <c r="S12">
        <f t="shared" si="65"/>
        <v>64.834551224273085</v>
      </c>
      <c r="T12">
        <f t="shared" si="66"/>
        <v>64.649446126170119</v>
      </c>
      <c r="U12">
        <f t="shared" si="67"/>
        <v>64.515967532532855</v>
      </c>
      <c r="V12">
        <f>ABS($C12-R12)/$C12*100</f>
        <v>0.55369549191585909</v>
      </c>
      <c r="W12">
        <f>ABS($C12-S12)/$C12*100</f>
        <v>0.74089662034379777</v>
      </c>
      <c r="X12">
        <f>ABS($C12-T12)/$C12*100</f>
        <v>0.45327754687501931</v>
      </c>
      <c r="Y12">
        <f>ABS($C12-U12)/$C12*100</f>
        <v>0.24587650917636972</v>
      </c>
      <c r="Z12" s="9">
        <f t="shared" si="0"/>
        <v>-0.35634583309851564</v>
      </c>
      <c r="AA12" s="9">
        <f t="shared" si="1"/>
        <v>-0.47682422427308779</v>
      </c>
      <c r="AB12" s="9">
        <f t="shared" si="2"/>
        <v>-0.29171912617012197</v>
      </c>
      <c r="AC12" s="9">
        <f t="shared" si="3"/>
        <v>-0.15824053253285797</v>
      </c>
      <c r="AD12">
        <f>ABS(Z12)</f>
        <v>0.35634583309851564</v>
      </c>
      <c r="AE12">
        <f>ABS(AA12)</f>
        <v>0.47682422427308779</v>
      </c>
      <c r="AF12">
        <f t="shared" si="4"/>
        <v>0.29171912617012197</v>
      </c>
      <c r="AG12">
        <f t="shared" si="5"/>
        <v>0.15824053253285797</v>
      </c>
      <c r="AH12" s="9">
        <f t="shared" si="6"/>
        <v>0.12698235276667516</v>
      </c>
      <c r="AI12" s="9">
        <f t="shared" si="7"/>
        <v>0.22736134085363194</v>
      </c>
      <c r="AJ12" s="9">
        <f t="shared" si="8"/>
        <v>8.5100048573459541E-2</v>
      </c>
      <c r="AK12" s="9">
        <f t="shared" si="9"/>
        <v>2.5040066136282482E-2</v>
      </c>
      <c r="AL12" s="21">
        <f t="shared" si="50"/>
        <v>-5.5369549191585906E-3</v>
      </c>
      <c r="AM12" s="21">
        <f t="shared" si="10"/>
        <v>-7.4089662034379777E-3</v>
      </c>
      <c r="AN12" s="21">
        <f t="shared" si="11"/>
        <v>-4.5327754687501933E-3</v>
      </c>
      <c r="AO12" s="21">
        <f t="shared" si="12"/>
        <v>-2.4587650917636972E-3</v>
      </c>
      <c r="AP12" s="21">
        <f t="shared" si="13"/>
        <v>5.5369549191585906E-3</v>
      </c>
      <c r="AQ12" s="21">
        <f t="shared" si="13"/>
        <v>7.4089662034379777E-3</v>
      </c>
      <c r="AR12" s="21">
        <f t="shared" si="13"/>
        <v>4.5327754687501933E-3</v>
      </c>
      <c r="AS12" s="21">
        <f t="shared" si="13"/>
        <v>2.4587650917636972E-3</v>
      </c>
      <c r="AT12" s="21"/>
      <c r="AZ12">
        <f t="shared" si="68"/>
        <v>176.08906235629814</v>
      </c>
      <c r="BA12">
        <f t="shared" si="51"/>
        <v>175.20129416639884</v>
      </c>
      <c r="BB12">
        <f t="shared" si="52"/>
        <v>174.05401986096228</v>
      </c>
      <c r="BC12">
        <f t="shared" si="53"/>
        <v>173.60170513550756</v>
      </c>
      <c r="BD12" s="9">
        <f t="shared" si="14"/>
        <v>-2.5191613562981559</v>
      </c>
      <c r="BE12" s="9">
        <f t="shared" si="15"/>
        <v>-1.6313931663988512</v>
      </c>
      <c r="BF12" s="9">
        <f t="shared" si="16"/>
        <v>-0.4841188609622975</v>
      </c>
      <c r="BG12" s="9">
        <f t="shared" si="17"/>
        <v>-3.1804135507570663E-2</v>
      </c>
      <c r="BH12">
        <f t="shared" si="18"/>
        <v>2.5191613562981559</v>
      </c>
      <c r="BI12">
        <f t="shared" si="19"/>
        <v>1.6313931663988512</v>
      </c>
      <c r="BJ12">
        <f t="shared" si="20"/>
        <v>0.4841188609622975</v>
      </c>
      <c r="BK12">
        <f t="shared" si="21"/>
        <v>3.1804135507570663E-2</v>
      </c>
      <c r="BL12" s="9">
        <f t="shared" si="22"/>
        <v>6.3461739390659639</v>
      </c>
      <c r="BM12" s="9">
        <f t="shared" si="23"/>
        <v>2.6614436633728698</v>
      </c>
      <c r="BN12" s="9">
        <f t="shared" si="24"/>
        <v>0.23437107153943235</v>
      </c>
      <c r="BO12" s="9">
        <f t="shared" si="25"/>
        <v>1.0115030353839171E-3</v>
      </c>
      <c r="BP12" s="21">
        <f t="shared" si="26"/>
        <v>-1.4513814559922783E-2</v>
      </c>
      <c r="BQ12" s="21">
        <f t="shared" si="27"/>
        <v>-9.3990556945633755E-3</v>
      </c>
      <c r="BR12" s="21">
        <f t="shared" si="28"/>
        <v>-2.7891867090613686E-3</v>
      </c>
      <c r="BS12" s="21">
        <f t="shared" si="29"/>
        <v>-1.8323531513433694E-4</v>
      </c>
      <c r="BT12" s="21">
        <f t="shared" si="30"/>
        <v>1.4513814559922783E-2</v>
      </c>
      <c r="BU12" s="21">
        <f t="shared" si="31"/>
        <v>9.3990556945633755E-3</v>
      </c>
      <c r="BV12" s="21">
        <f t="shared" si="32"/>
        <v>2.7891867090613686E-3</v>
      </c>
      <c r="BW12" s="21">
        <f t="shared" si="33"/>
        <v>1.8323531513433694E-4</v>
      </c>
      <c r="CA12">
        <f t="shared" si="54"/>
        <v>64.649446126170119</v>
      </c>
      <c r="CC12">
        <f t="shared" si="55"/>
        <v>-1.410037242074224E-2</v>
      </c>
      <c r="CD12" s="9">
        <f t="shared" si="34"/>
        <v>64.635345753749377</v>
      </c>
      <c r="CE12">
        <f t="shared" si="35"/>
        <v>0.27761875374937972</v>
      </c>
      <c r="CG12">
        <f t="shared" si="56"/>
        <v>-0.15619070216428496</v>
      </c>
      <c r="CH12" s="9">
        <f t="shared" si="36"/>
        <v>64.493255424005838</v>
      </c>
      <c r="CI12">
        <f t="shared" si="37"/>
        <v>0.13552842400584098</v>
      </c>
      <c r="CK12">
        <f t="shared" si="57"/>
        <v>-0.3177848405636276</v>
      </c>
      <c r="CL12" s="9">
        <f t="shared" si="38"/>
        <v>64.331661285606486</v>
      </c>
      <c r="CM12">
        <f t="shared" si="39"/>
        <v>2.6065714393510575E-2</v>
      </c>
      <c r="CO12">
        <f t="shared" si="58"/>
        <v>-0.35573020847976539</v>
      </c>
      <c r="CP12" s="9">
        <f t="shared" si="40"/>
        <v>64.293715917690349</v>
      </c>
      <c r="CQ12">
        <f t="shared" si="41"/>
        <v>6.4011082309647804E-2</v>
      </c>
      <c r="CY12">
        <f t="shared" si="59"/>
        <v>174.05401986096228</v>
      </c>
      <c r="DA12">
        <f t="shared" si="60"/>
        <v>-0.44400927170964727</v>
      </c>
      <c r="DB12" s="9">
        <f t="shared" si="42"/>
        <v>173.61001058925262</v>
      </c>
      <c r="DC12">
        <f t="shared" si="43"/>
        <v>4.0109589252637079E-2</v>
      </c>
      <c r="DE12">
        <f t="shared" si="61"/>
        <v>-0.85420129638998654</v>
      </c>
      <c r="DF12" s="9">
        <f t="shared" si="44"/>
        <v>173.1998185645723</v>
      </c>
      <c r="DG12">
        <f t="shared" si="45"/>
        <v>0.37008243542769037</v>
      </c>
      <c r="DI12">
        <f t="shared" si="62"/>
        <v>-1.1489363492664979</v>
      </c>
      <c r="DJ12" s="9">
        <f t="shared" si="46"/>
        <v>172.90508351169578</v>
      </c>
      <c r="DK12">
        <f t="shared" si="47"/>
        <v>0.66481748830420884</v>
      </c>
      <c r="DM12">
        <f t="shared" si="63"/>
        <v>-1.1688676943002856</v>
      </c>
      <c r="DN12" s="9">
        <f t="shared" si="48"/>
        <v>172.88515216666201</v>
      </c>
      <c r="DO12">
        <f t="shared" si="49"/>
        <v>0.6847488333379772</v>
      </c>
    </row>
    <row r="13" spans="1:119" x14ac:dyDescent="0.2">
      <c r="A13" s="3">
        <v>43794</v>
      </c>
      <c r="B13" s="4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  <c r="R13">
        <f t="shared" si="64"/>
        <v>64.657057499802747</v>
      </c>
      <c r="S13">
        <f t="shared" si="65"/>
        <v>64.68196747250569</v>
      </c>
      <c r="T13">
        <f t="shared" si="66"/>
        <v>64.474414650468049</v>
      </c>
      <c r="U13">
        <f t="shared" si="67"/>
        <v>64.392539917157222</v>
      </c>
      <c r="V13">
        <f>ABS($C13-R13)/$C13*100</f>
        <v>1.2660849237617011</v>
      </c>
      <c r="W13">
        <f>ABS($C13-S13)/$C13*100</f>
        <v>1.2280463982780554</v>
      </c>
      <c r="X13">
        <f>ABS($C13-T13)/$C13*100</f>
        <v>1.5449878660360117</v>
      </c>
      <c r="Y13">
        <f>ABS($C13-U13)/$C13*100</f>
        <v>1.6700138613131004</v>
      </c>
      <c r="Z13" s="9">
        <f t="shared" si="0"/>
        <v>0.82911050019725963</v>
      </c>
      <c r="AA13" s="9">
        <f t="shared" si="1"/>
        <v>0.80420052749431647</v>
      </c>
      <c r="AB13" s="9">
        <f t="shared" si="2"/>
        <v>1.0117533495319577</v>
      </c>
      <c r="AC13" s="9">
        <f t="shared" si="3"/>
        <v>1.093628082842784</v>
      </c>
      <c r="AD13">
        <f>ABS(Z13)</f>
        <v>0.82911050019725963</v>
      </c>
      <c r="AE13">
        <f>ABS(AA13)</f>
        <v>0.80420052749431647</v>
      </c>
      <c r="AF13">
        <f t="shared" si="4"/>
        <v>1.0117533495319577</v>
      </c>
      <c r="AG13">
        <f t="shared" si="5"/>
        <v>1.093628082842784</v>
      </c>
      <c r="AH13" s="9">
        <f t="shared" si="6"/>
        <v>0.68742422153735006</v>
      </c>
      <c r="AI13" s="9">
        <f t="shared" si="7"/>
        <v>0.64673848842213688</v>
      </c>
      <c r="AJ13" s="9">
        <f t="shared" si="8"/>
        <v>1.0236448402891358</v>
      </c>
      <c r="AK13" s="9">
        <f t="shared" si="9"/>
        <v>1.1960223835823833</v>
      </c>
      <c r="AL13" s="21">
        <f t="shared" si="50"/>
        <v>1.2660849237617011E-2</v>
      </c>
      <c r="AM13" s="21">
        <f t="shared" si="10"/>
        <v>1.2280463982780553E-2</v>
      </c>
      <c r="AN13" s="21">
        <f t="shared" si="11"/>
        <v>1.5449878660360118E-2</v>
      </c>
      <c r="AO13" s="21">
        <f t="shared" si="12"/>
        <v>1.6700138613131004E-2</v>
      </c>
      <c r="AP13" s="21">
        <f t="shared" si="13"/>
        <v>1.2660849237617011E-2</v>
      </c>
      <c r="AQ13" s="21">
        <f t="shared" si="13"/>
        <v>1.2280463982780553E-2</v>
      </c>
      <c r="AR13" s="21">
        <f t="shared" si="13"/>
        <v>1.5449878660360118E-2</v>
      </c>
      <c r="AS13" s="21">
        <f t="shared" si="13"/>
        <v>1.6700138613131004E-2</v>
      </c>
      <c r="AT13" s="21"/>
      <c r="AZ13">
        <f t="shared" si="68"/>
        <v>175.68599653929041</v>
      </c>
      <c r="BA13">
        <f t="shared" si="51"/>
        <v>174.67924835315119</v>
      </c>
      <c r="BB13">
        <f t="shared" si="52"/>
        <v>173.76354854438489</v>
      </c>
      <c r="BC13">
        <f t="shared" si="53"/>
        <v>173.57689790981166</v>
      </c>
      <c r="BD13" s="9">
        <f t="shared" si="14"/>
        <v>-2.3909985392904218</v>
      </c>
      <c r="BE13" s="9">
        <f t="shared" si="15"/>
        <v>-1.3842503531512023</v>
      </c>
      <c r="BF13" s="9">
        <f t="shared" si="16"/>
        <v>-0.46855054438489674</v>
      </c>
      <c r="BG13" s="9">
        <f t="shared" si="17"/>
        <v>-0.28189990981167057</v>
      </c>
      <c r="BH13">
        <f t="shared" si="18"/>
        <v>2.3909985392904218</v>
      </c>
      <c r="BI13">
        <f t="shared" si="19"/>
        <v>1.3842503531512023</v>
      </c>
      <c r="BJ13">
        <f t="shared" si="20"/>
        <v>0.46855054438489674</v>
      </c>
      <c r="BK13">
        <f t="shared" si="21"/>
        <v>0.28189990981167057</v>
      </c>
      <c r="BL13" s="9">
        <f t="shared" si="22"/>
        <v>5.7168740148889308</v>
      </c>
      <c r="BM13" s="9">
        <f t="shared" si="23"/>
        <v>1.9161490401992283</v>
      </c>
      <c r="BN13" s="9">
        <f t="shared" si="24"/>
        <v>0.21953961264338309</v>
      </c>
      <c r="BO13" s="9">
        <f t="shared" si="25"/>
        <v>7.9467559151828002E-2</v>
      </c>
      <c r="BP13" s="21">
        <f t="shared" si="26"/>
        <v>-1.3797273821431488E-2</v>
      </c>
      <c r="BQ13" s="21">
        <f t="shared" si="27"/>
        <v>-7.9878263604077158E-3</v>
      </c>
      <c r="BR13" s="21">
        <f t="shared" si="28"/>
        <v>-2.7037741988657788E-3</v>
      </c>
      <c r="BS13" s="21">
        <f t="shared" si="29"/>
        <v>-1.6267054044553011E-3</v>
      </c>
      <c r="BT13" s="21">
        <f t="shared" si="30"/>
        <v>1.3797273821431488E-2</v>
      </c>
      <c r="BU13" s="21">
        <f t="shared" si="31"/>
        <v>7.9878263604077158E-3</v>
      </c>
      <c r="BV13" s="21">
        <f t="shared" si="32"/>
        <v>2.7037741988657788E-3</v>
      </c>
      <c r="BW13" s="21">
        <f t="shared" si="33"/>
        <v>1.6267054044553011E-3</v>
      </c>
      <c r="CA13">
        <f t="shared" si="54"/>
        <v>64.474414650468049</v>
      </c>
      <c r="CC13">
        <f t="shared" si="55"/>
        <v>-3.9849348945754738E-2</v>
      </c>
      <c r="CD13" s="9">
        <f t="shared" si="34"/>
        <v>64.434565301522298</v>
      </c>
      <c r="CE13">
        <f t="shared" si="35"/>
        <v>1.0516026984777085</v>
      </c>
      <c r="CG13">
        <f t="shared" si="56"/>
        <v>-0.16297338063788769</v>
      </c>
      <c r="CH13" s="9">
        <f t="shared" si="36"/>
        <v>64.311441269830155</v>
      </c>
      <c r="CI13">
        <f t="shared" si="37"/>
        <v>1.1747267301698514</v>
      </c>
      <c r="CK13">
        <f t="shared" si="57"/>
        <v>-0.22356761975499981</v>
      </c>
      <c r="CL13" s="9">
        <f t="shared" si="38"/>
        <v>64.250847030713047</v>
      </c>
      <c r="CM13">
        <f t="shared" si="39"/>
        <v>1.2353209692869598</v>
      </c>
      <c r="CO13">
        <f t="shared" si="58"/>
        <v>-0.20032929829094764</v>
      </c>
      <c r="CP13" s="9">
        <f t="shared" si="40"/>
        <v>64.274085352177096</v>
      </c>
      <c r="CQ13">
        <f t="shared" si="41"/>
        <v>1.2120826478229105</v>
      </c>
      <c r="CY13">
        <f t="shared" si="59"/>
        <v>173.76354854438489</v>
      </c>
      <c r="DA13">
        <f t="shared" si="60"/>
        <v>-0.41944319888848702</v>
      </c>
      <c r="DB13" s="9">
        <f t="shared" si="42"/>
        <v>173.34410534549642</v>
      </c>
      <c r="DC13">
        <f t="shared" si="43"/>
        <v>4.9107345496423704E-2</v>
      </c>
      <c r="DE13">
        <f t="shared" si="61"/>
        <v>-0.65125850365745386</v>
      </c>
      <c r="DF13" s="9">
        <f t="shared" si="44"/>
        <v>173.11229004072743</v>
      </c>
      <c r="DG13">
        <f t="shared" si="45"/>
        <v>0.18270795927256245</v>
      </c>
      <c r="DI13">
        <f t="shared" si="62"/>
        <v>-0.58234942769169029</v>
      </c>
      <c r="DJ13" s="9">
        <f t="shared" si="46"/>
        <v>173.18119911669319</v>
      </c>
      <c r="DK13">
        <f t="shared" si="47"/>
        <v>0.11379888330679933</v>
      </c>
      <c r="DM13">
        <f t="shared" si="63"/>
        <v>-0.41344680945860018</v>
      </c>
      <c r="DN13" s="9">
        <f t="shared" si="48"/>
        <v>173.35010173492628</v>
      </c>
      <c r="DO13">
        <f t="shared" si="49"/>
        <v>5.5103734926291281E-2</v>
      </c>
    </row>
    <row r="14" spans="1:119" x14ac:dyDescent="0.2">
      <c r="A14" s="3">
        <v>43795</v>
      </c>
      <c r="B14" s="4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  <c r="R14">
        <f t="shared" si="64"/>
        <v>64.789715179834303</v>
      </c>
      <c r="S14">
        <f t="shared" si="65"/>
        <v>64.939311641303874</v>
      </c>
      <c r="T14">
        <f t="shared" si="66"/>
        <v>65.081466660187218</v>
      </c>
      <c r="U14">
        <f t="shared" si="67"/>
        <v>65.245569821774595</v>
      </c>
      <c r="V14">
        <f>ABS($C14-R14)/$C14*100</f>
        <v>0.28487933388606562</v>
      </c>
      <c r="W14">
        <f>ABS($C14-S14)/$C14*100</f>
        <v>5.464172340641929E-2</v>
      </c>
      <c r="X14">
        <f>ABS($C14-T14)/$C14*100</f>
        <v>0.16414307633998024</v>
      </c>
      <c r="Y14">
        <f>ABS($C14-U14)/$C14*100</f>
        <v>0.41670733771937341</v>
      </c>
      <c r="Z14" s="9">
        <f t="shared" si="0"/>
        <v>0.18509982016570348</v>
      </c>
      <c r="AA14" s="9">
        <f t="shared" si="1"/>
        <v>3.5503358696132636E-2</v>
      </c>
      <c r="AB14" s="9">
        <f t="shared" si="2"/>
        <v>-0.10665166018721095</v>
      </c>
      <c r="AC14" s="9">
        <f t="shared" si="3"/>
        <v>-0.27075482177458809</v>
      </c>
      <c r="AD14">
        <f>ABS(Z14)</f>
        <v>0.18509982016570348</v>
      </c>
      <c r="AE14">
        <f>ABS(AA14)</f>
        <v>3.5503358696132636E-2</v>
      </c>
      <c r="AF14">
        <f t="shared" si="4"/>
        <v>0.10665166018721095</v>
      </c>
      <c r="AG14">
        <f t="shared" si="5"/>
        <v>0.27075482177458809</v>
      </c>
      <c r="AH14" s="9">
        <f t="shared" si="6"/>
        <v>3.4261943425375765E-2</v>
      </c>
      <c r="AI14" s="9">
        <f t="shared" si="7"/>
        <v>1.2604884787062569E-3</v>
      </c>
      <c r="AJ14" s="9">
        <f t="shared" si="8"/>
        <v>1.1374576620688318E-2</v>
      </c>
      <c r="AK14" s="9">
        <f t="shared" si="9"/>
        <v>7.330817351418896E-2</v>
      </c>
      <c r="AL14" s="21">
        <f t="shared" si="50"/>
        <v>2.8487933388606562E-3</v>
      </c>
      <c r="AM14" s="21">
        <f t="shared" si="10"/>
        <v>5.4641723406419294E-4</v>
      </c>
      <c r="AN14" s="21">
        <f t="shared" si="11"/>
        <v>-1.6414307633998025E-3</v>
      </c>
      <c r="AO14" s="21">
        <f t="shared" si="12"/>
        <v>-4.167073377193734E-3</v>
      </c>
      <c r="AP14" s="21">
        <f t="shared" si="13"/>
        <v>2.8487933388606562E-3</v>
      </c>
      <c r="AQ14" s="21">
        <f t="shared" si="13"/>
        <v>5.4641723406419294E-4</v>
      </c>
      <c r="AR14" s="21">
        <f t="shared" si="13"/>
        <v>1.6414307633998025E-3</v>
      </c>
      <c r="AS14" s="21">
        <f t="shared" si="13"/>
        <v>4.167073377193734E-3</v>
      </c>
      <c r="AT14" s="21"/>
      <c r="AU14" s="14" t="s">
        <v>39</v>
      </c>
      <c r="AV14" s="15"/>
      <c r="AW14" s="16"/>
      <c r="AZ14">
        <f t="shared" si="68"/>
        <v>175.30343677300397</v>
      </c>
      <c r="BA14">
        <f t="shared" si="51"/>
        <v>174.23628824014281</v>
      </c>
      <c r="BB14">
        <f t="shared" si="52"/>
        <v>173.48241821775395</v>
      </c>
      <c r="BC14">
        <f t="shared" si="53"/>
        <v>173.35701598015856</v>
      </c>
      <c r="BD14" s="9">
        <f t="shared" si="14"/>
        <v>-3.504977300397627E-2</v>
      </c>
      <c r="BE14" s="9">
        <f t="shared" si="15"/>
        <v>1.0320987598571776</v>
      </c>
      <c r="BF14" s="9">
        <f t="shared" si="16"/>
        <v>1.7859687822460444</v>
      </c>
      <c r="BG14" s="9">
        <f t="shared" si="17"/>
        <v>1.9113710198414253</v>
      </c>
      <c r="BH14">
        <f t="shared" si="18"/>
        <v>3.504977300397627E-2</v>
      </c>
      <c r="BI14">
        <f t="shared" si="19"/>
        <v>1.0320987598571776</v>
      </c>
      <c r="BJ14">
        <f t="shared" si="20"/>
        <v>1.7859687822460444</v>
      </c>
      <c r="BK14">
        <f t="shared" si="21"/>
        <v>1.9113710198414253</v>
      </c>
      <c r="BL14" s="9">
        <f t="shared" si="22"/>
        <v>1.2284865876302637E-3</v>
      </c>
      <c r="BM14" s="9">
        <f t="shared" si="23"/>
        <v>1.065227850098724</v>
      </c>
      <c r="BN14" s="9">
        <f t="shared" si="24"/>
        <v>3.1896844911574189</v>
      </c>
      <c r="BO14" s="9">
        <f t="shared" si="25"/>
        <v>3.6533391754896503</v>
      </c>
      <c r="BP14" s="21">
        <f t="shared" si="26"/>
        <v>-1.9997772332997092E-4</v>
      </c>
      <c r="BQ14" s="21">
        <f t="shared" si="27"/>
        <v>5.8886760899852274E-3</v>
      </c>
      <c r="BR14" s="21">
        <f t="shared" si="28"/>
        <v>1.0189908247663878E-2</v>
      </c>
      <c r="BS14" s="21">
        <f t="shared" si="29"/>
        <v>1.0905395163141573E-2</v>
      </c>
      <c r="BT14" s="21">
        <f t="shared" si="30"/>
        <v>1.9997772332997092E-4</v>
      </c>
      <c r="BU14" s="21">
        <f t="shared" si="31"/>
        <v>5.8886760899852274E-3</v>
      </c>
      <c r="BV14" s="21">
        <f t="shared" si="32"/>
        <v>1.0189908247663878E-2</v>
      </c>
      <c r="BW14" s="21">
        <f t="shared" si="33"/>
        <v>1.0905395163141573E-2</v>
      </c>
      <c r="CA14">
        <f t="shared" si="54"/>
        <v>65.081466660187218</v>
      </c>
      <c r="CC14">
        <f t="shared" si="55"/>
        <v>6.3654868440633061E-2</v>
      </c>
      <c r="CD14" s="9">
        <f t="shared" si="34"/>
        <v>65.145121528627854</v>
      </c>
      <c r="CE14">
        <f t="shared" si="35"/>
        <v>0.17030652862784734</v>
      </c>
      <c r="CG14">
        <f t="shared" si="56"/>
        <v>0.11423575989065271</v>
      </c>
      <c r="CH14" s="9">
        <f t="shared" si="36"/>
        <v>65.195702420077865</v>
      </c>
      <c r="CI14">
        <f t="shared" si="37"/>
        <v>0.22088742007785811</v>
      </c>
      <c r="CK14">
        <f t="shared" si="57"/>
        <v>0.32464133569795162</v>
      </c>
      <c r="CL14" s="9">
        <f t="shared" si="38"/>
        <v>65.406107995885165</v>
      </c>
      <c r="CM14">
        <f t="shared" si="39"/>
        <v>0.43129299588515835</v>
      </c>
      <c r="CO14">
        <f t="shared" si="58"/>
        <v>0.49401862659775259</v>
      </c>
      <c r="CP14" s="9">
        <f t="shared" si="40"/>
        <v>65.575485286784968</v>
      </c>
      <c r="CQ14">
        <f t="shared" si="41"/>
        <v>0.60067028678496115</v>
      </c>
      <c r="CY14">
        <f t="shared" si="59"/>
        <v>173.48241821775395</v>
      </c>
      <c r="DA14">
        <f t="shared" si="60"/>
        <v>-0.39731313932728007</v>
      </c>
      <c r="DB14" s="9">
        <f t="shared" si="42"/>
        <v>173.08510507842666</v>
      </c>
      <c r="DC14">
        <f t="shared" si="43"/>
        <v>2.1832819215733252</v>
      </c>
      <c r="DE14">
        <f t="shared" si="61"/>
        <v>-0.51801235992791028</v>
      </c>
      <c r="DF14" s="9">
        <f t="shared" si="44"/>
        <v>172.96440585782602</v>
      </c>
      <c r="DG14">
        <f t="shared" si="45"/>
        <v>2.3039811421739671</v>
      </c>
      <c r="DI14">
        <f t="shared" si="62"/>
        <v>-0.38354482099159753</v>
      </c>
      <c r="DJ14" s="9">
        <f t="shared" si="46"/>
        <v>173.09887339676234</v>
      </c>
      <c r="DK14">
        <f t="shared" si="47"/>
        <v>2.1695136032376467</v>
      </c>
      <c r="DM14">
        <f t="shared" si="63"/>
        <v>-0.2996546342268156</v>
      </c>
      <c r="DN14" s="9">
        <f t="shared" si="48"/>
        <v>173.18276358352713</v>
      </c>
      <c r="DO14">
        <f t="shared" si="49"/>
        <v>2.0856234164728562</v>
      </c>
    </row>
    <row r="15" spans="1:119" x14ac:dyDescent="0.2">
      <c r="A15" s="3">
        <v>43796</v>
      </c>
      <c r="B15" s="4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  <c r="R15">
        <f t="shared" si="64"/>
        <v>64.819331151060808</v>
      </c>
      <c r="S15">
        <f t="shared" si="65"/>
        <v>64.950672716086629</v>
      </c>
      <c r="T15">
        <f t="shared" si="66"/>
        <v>65.017475664074894</v>
      </c>
      <c r="U15">
        <f t="shared" si="67"/>
        <v>65.034381060790423</v>
      </c>
      <c r="V15">
        <f>ABS($C15-R15)/$C15*100</f>
        <v>1.5615366322797124</v>
      </c>
      <c r="W15">
        <f>ABS($C15-S15)/$C15*100</f>
        <v>1.3620735769247867</v>
      </c>
      <c r="X15">
        <f>ABS($C15-T15)/$C15*100</f>
        <v>1.2606226759108088</v>
      </c>
      <c r="Y15">
        <f>ABS($C15-U15)/$C15*100</f>
        <v>1.2349491423252779</v>
      </c>
      <c r="Z15" s="9">
        <f t="shared" si="0"/>
        <v>1.0282338489391947</v>
      </c>
      <c r="AA15" s="9">
        <f t="shared" si="1"/>
        <v>0.89689228391337394</v>
      </c>
      <c r="AB15" s="9">
        <f t="shared" si="2"/>
        <v>0.83008933592510914</v>
      </c>
      <c r="AC15" s="9">
        <f t="shared" si="3"/>
        <v>0.81318393920957988</v>
      </c>
      <c r="AD15">
        <f>ABS(Z15)</f>
        <v>1.0282338489391947</v>
      </c>
      <c r="AE15">
        <f>ABS(AA15)</f>
        <v>0.89689228391337394</v>
      </c>
      <c r="AF15">
        <f t="shared" si="4"/>
        <v>0.83008933592510914</v>
      </c>
      <c r="AG15">
        <f t="shared" si="5"/>
        <v>0.81318393920957988</v>
      </c>
      <c r="AH15" s="9">
        <f t="shared" si="6"/>
        <v>1.0572648481043105</v>
      </c>
      <c r="AI15" s="9">
        <f t="shared" si="7"/>
        <v>0.80441576894334821</v>
      </c>
      <c r="AJ15" s="9">
        <f t="shared" si="8"/>
        <v>0.6890483056165887</v>
      </c>
      <c r="AK15" s="9">
        <f t="shared" si="9"/>
        <v>0.66126811898840965</v>
      </c>
      <c r="AL15" s="21">
        <f t="shared" si="50"/>
        <v>1.5615366322797124E-2</v>
      </c>
      <c r="AM15" s="21">
        <f t="shared" si="10"/>
        <v>1.3620735769247867E-2</v>
      </c>
      <c r="AN15" s="21">
        <f t="shared" si="11"/>
        <v>1.2606226759108087E-2</v>
      </c>
      <c r="AO15" s="21">
        <f t="shared" si="12"/>
        <v>1.2349491423252779E-2</v>
      </c>
      <c r="AP15" s="21">
        <f t="shared" si="13"/>
        <v>1.5615366322797124E-2</v>
      </c>
      <c r="AQ15" s="21">
        <f t="shared" si="13"/>
        <v>1.3620735769247867E-2</v>
      </c>
      <c r="AR15" s="21">
        <f t="shared" si="13"/>
        <v>1.2606226759108087E-2</v>
      </c>
      <c r="AS15" s="21">
        <f t="shared" si="13"/>
        <v>1.2349491423252779E-2</v>
      </c>
      <c r="AT15" s="21"/>
      <c r="AU15" s="11" t="s">
        <v>17</v>
      </c>
      <c r="AV15" s="11" t="s">
        <v>18</v>
      </c>
      <c r="AW15" s="11" t="s">
        <v>21</v>
      </c>
      <c r="AZ15">
        <f t="shared" si="68"/>
        <v>175.29782880932333</v>
      </c>
      <c r="BA15">
        <f t="shared" si="51"/>
        <v>174.56655984329711</v>
      </c>
      <c r="BB15">
        <f t="shared" si="52"/>
        <v>174.55399948710158</v>
      </c>
      <c r="BC15">
        <f t="shared" si="53"/>
        <v>174.84788537563486</v>
      </c>
      <c r="BD15" s="9">
        <f t="shared" si="14"/>
        <v>0.85416419067666993</v>
      </c>
      <c r="BE15" s="9">
        <f t="shared" si="15"/>
        <v>1.5854331567028908</v>
      </c>
      <c r="BF15" s="9">
        <f t="shared" si="16"/>
        <v>1.5979935128984266</v>
      </c>
      <c r="BG15" s="9">
        <f t="shared" si="17"/>
        <v>1.3041076243651446</v>
      </c>
      <c r="BH15">
        <f t="shared" si="18"/>
        <v>0.85416419067666993</v>
      </c>
      <c r="BI15">
        <f t="shared" si="19"/>
        <v>1.5854331567028908</v>
      </c>
      <c r="BJ15">
        <f t="shared" si="20"/>
        <v>1.5979935128984266</v>
      </c>
      <c r="BK15">
        <f t="shared" si="21"/>
        <v>1.3041076243651446</v>
      </c>
      <c r="BL15" s="9">
        <f t="shared" si="22"/>
        <v>0.72959646463433059</v>
      </c>
      <c r="BM15" s="9">
        <f t="shared" si="23"/>
        <v>2.5135982943728932</v>
      </c>
      <c r="BN15" s="9">
        <f t="shared" si="24"/>
        <v>2.5535832672654539</v>
      </c>
      <c r="BO15" s="9">
        <f t="shared" si="25"/>
        <v>1.7006966959273011</v>
      </c>
      <c r="BP15" s="21">
        <f t="shared" si="26"/>
        <v>4.8490180334018126E-3</v>
      </c>
      <c r="BQ15" s="21">
        <f t="shared" si="27"/>
        <v>9.0003702467498659E-3</v>
      </c>
      <c r="BR15" s="21">
        <f t="shared" si="28"/>
        <v>9.0716743289894347E-3</v>
      </c>
      <c r="BS15" s="21">
        <f t="shared" si="29"/>
        <v>7.4033089388045956E-3</v>
      </c>
      <c r="BT15" s="21">
        <f t="shared" si="30"/>
        <v>4.8490180334018126E-3</v>
      </c>
      <c r="BU15" s="21">
        <f t="shared" si="31"/>
        <v>9.0003702467498659E-3</v>
      </c>
      <c r="BV15" s="21">
        <f t="shared" si="32"/>
        <v>9.0716743289894347E-3</v>
      </c>
      <c r="BW15" s="21">
        <f t="shared" si="33"/>
        <v>7.4033089388045956E-3</v>
      </c>
      <c r="CA15">
        <f t="shared" si="54"/>
        <v>65.017475664074894</v>
      </c>
      <c r="CC15">
        <f t="shared" si="55"/>
        <v>4.3231530112159966E-2</v>
      </c>
      <c r="CD15" s="9">
        <f t="shared" si="34"/>
        <v>65.06070719418706</v>
      </c>
      <c r="CE15">
        <f t="shared" si="35"/>
        <v>0.78685780581294296</v>
      </c>
      <c r="CG15">
        <f t="shared" si="56"/>
        <v>5.0074127729581197E-2</v>
      </c>
      <c r="CH15" s="9">
        <f t="shared" si="36"/>
        <v>65.067549791804481</v>
      </c>
      <c r="CI15">
        <f t="shared" si="37"/>
        <v>0.78001520819552184</v>
      </c>
      <c r="CK15">
        <f t="shared" si="57"/>
        <v>6.8143996703169868E-2</v>
      </c>
      <c r="CL15" s="9">
        <f t="shared" si="38"/>
        <v>65.085619660778065</v>
      </c>
      <c r="CM15">
        <f t="shared" si="39"/>
        <v>0.76194533922193841</v>
      </c>
      <c r="CO15">
        <f t="shared" si="58"/>
        <v>1.413035106708696E-2</v>
      </c>
      <c r="CP15" s="9">
        <f t="shared" si="40"/>
        <v>65.031606015141975</v>
      </c>
      <c r="CQ15">
        <f t="shared" si="41"/>
        <v>0.8159589848580282</v>
      </c>
      <c r="CY15">
        <f t="shared" si="59"/>
        <v>174.55399948710158</v>
      </c>
      <c r="DA15">
        <f t="shared" si="60"/>
        <v>-0.16229003393929409</v>
      </c>
      <c r="DB15" s="9">
        <f t="shared" si="42"/>
        <v>174.39170945316229</v>
      </c>
      <c r="DC15">
        <f t="shared" si="43"/>
        <v>1.7602835468377123</v>
      </c>
      <c r="DE15">
        <f t="shared" si="61"/>
        <v>5.4241346611285046E-2</v>
      </c>
      <c r="DF15" s="9">
        <f t="shared" si="44"/>
        <v>174.60824083371287</v>
      </c>
      <c r="DG15">
        <f t="shared" si="45"/>
        <v>1.5437521662871347</v>
      </c>
      <c r="DI15">
        <f t="shared" si="62"/>
        <v>0.57683839863229425</v>
      </c>
      <c r="DJ15" s="9">
        <f t="shared" si="46"/>
        <v>175.13083788573388</v>
      </c>
      <c r="DK15">
        <f t="shared" si="47"/>
        <v>1.0211551142661222</v>
      </c>
      <c r="DM15">
        <f t="shared" si="63"/>
        <v>0.87960824284720962</v>
      </c>
      <c r="DN15" s="9">
        <f t="shared" si="48"/>
        <v>175.43360772994879</v>
      </c>
      <c r="DO15">
        <f t="shared" si="49"/>
        <v>0.71838527005121477</v>
      </c>
    </row>
    <row r="16" spans="1:119" x14ac:dyDescent="0.2">
      <c r="A16" s="3">
        <v>43798</v>
      </c>
      <c r="B16" s="4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  <c r="R16">
        <f t="shared" si="64"/>
        <v>64.983848566891083</v>
      </c>
      <c r="S16">
        <f t="shared" si="65"/>
        <v>65.237678246938913</v>
      </c>
      <c r="T16">
        <f t="shared" si="66"/>
        <v>65.515529265629965</v>
      </c>
      <c r="U16">
        <f t="shared" si="67"/>
        <v>65.668664533373885</v>
      </c>
      <c r="V16">
        <f>ABS($C16-R16)/$C16*100</f>
        <v>1.0938187573320775</v>
      </c>
      <c r="W16">
        <f>ABS($C16-S16)/$C16*100</f>
        <v>0.70748700116135976</v>
      </c>
      <c r="X16">
        <f>ABS($C16-T16)/$C16*100</f>
        <v>0.2845944852644382</v>
      </c>
      <c r="Y16">
        <f>ABS($C16-U16)/$C16*100</f>
        <v>5.1520808033178211E-2</v>
      </c>
      <c r="Z16" s="9">
        <f t="shared" si="0"/>
        <v>0.71866643310892186</v>
      </c>
      <c r="AA16" s="9">
        <f t="shared" si="1"/>
        <v>0.46483675306109262</v>
      </c>
      <c r="AB16" s="9">
        <f t="shared" si="2"/>
        <v>0.18698573437004029</v>
      </c>
      <c r="AC16" s="9">
        <f t="shared" si="3"/>
        <v>3.3850466626120124E-2</v>
      </c>
      <c r="AD16">
        <f>ABS(Z16)</f>
        <v>0.71866643310892186</v>
      </c>
      <c r="AE16">
        <f>ABS(AA16)</f>
        <v>0.46483675306109262</v>
      </c>
      <c r="AF16">
        <f t="shared" si="4"/>
        <v>0.18698573437004029</v>
      </c>
      <c r="AG16">
        <f t="shared" si="5"/>
        <v>3.3850466626120124E-2</v>
      </c>
      <c r="AH16" s="9">
        <f t="shared" si="6"/>
        <v>0.51648144207750046</v>
      </c>
      <c r="AI16" s="9">
        <f t="shared" si="7"/>
        <v>0.21607320699637919</v>
      </c>
      <c r="AJ16" s="9">
        <f t="shared" si="8"/>
        <v>3.4963664857903268E-2</v>
      </c>
      <c r="AK16" s="9">
        <f t="shared" si="9"/>
        <v>1.1458540908060723E-3</v>
      </c>
      <c r="AL16" s="21">
        <f t="shared" si="50"/>
        <v>1.0938187573320775E-2</v>
      </c>
      <c r="AM16" s="21">
        <f t="shared" si="10"/>
        <v>7.0748700116135977E-3</v>
      </c>
      <c r="AN16" s="21">
        <f t="shared" si="11"/>
        <v>2.8459448526443817E-3</v>
      </c>
      <c r="AO16" s="21">
        <f t="shared" si="12"/>
        <v>5.152080803317821E-4</v>
      </c>
      <c r="AP16" s="21">
        <f t="shared" si="13"/>
        <v>1.0938187573320775E-2</v>
      </c>
      <c r="AQ16" s="21">
        <f t="shared" si="13"/>
        <v>7.0748700116135977E-3</v>
      </c>
      <c r="AR16" s="21">
        <f t="shared" si="13"/>
        <v>2.8459448526443817E-3</v>
      </c>
      <c r="AS16" s="21">
        <f t="shared" si="13"/>
        <v>5.152080803317821E-4</v>
      </c>
      <c r="AT16" s="21"/>
      <c r="AU16" s="12">
        <v>0.16</v>
      </c>
      <c r="AV16" s="12">
        <f>AZ254</f>
        <v>175.61046331299707</v>
      </c>
      <c r="AW16" s="13">
        <f>BT256/COUNT(BT3:BT253)</f>
        <v>3.0077003878748943E-2</v>
      </c>
      <c r="AZ16">
        <f t="shared" si="68"/>
        <v>175.43449507983161</v>
      </c>
      <c r="BA16">
        <f t="shared" si="51"/>
        <v>175.07389845344204</v>
      </c>
      <c r="BB16">
        <f t="shared" si="52"/>
        <v>175.51279559484064</v>
      </c>
      <c r="BC16">
        <f t="shared" si="53"/>
        <v>175.86508932263968</v>
      </c>
      <c r="BD16" s="9">
        <f t="shared" si="14"/>
        <v>-0.13664307983160029</v>
      </c>
      <c r="BE16" s="9">
        <f t="shared" si="15"/>
        <v>0.22395354655796496</v>
      </c>
      <c r="BF16" s="9">
        <f t="shared" si="16"/>
        <v>-0.21494359484063352</v>
      </c>
      <c r="BG16" s="9">
        <f t="shared" si="17"/>
        <v>-0.56723732263967008</v>
      </c>
      <c r="BH16">
        <f t="shared" si="18"/>
        <v>0.13664307983160029</v>
      </c>
      <c r="BI16">
        <f t="shared" si="19"/>
        <v>0.22395354655796496</v>
      </c>
      <c r="BJ16">
        <f t="shared" si="20"/>
        <v>0.21494359484063352</v>
      </c>
      <c r="BK16">
        <f t="shared" si="21"/>
        <v>0.56723732263967008</v>
      </c>
      <c r="BL16" s="9">
        <f t="shared" si="22"/>
        <v>1.867133126586509E-2</v>
      </c>
      <c r="BM16" s="9">
        <f t="shared" si="23"/>
        <v>5.0155191015890575E-2</v>
      </c>
      <c r="BN16" s="9">
        <f t="shared" si="24"/>
        <v>4.6200748963014418E-2</v>
      </c>
      <c r="BO16" s="9">
        <f t="shared" si="25"/>
        <v>0.32175818019542118</v>
      </c>
      <c r="BP16" s="21">
        <f t="shared" si="26"/>
        <v>-7.7949089662319581E-4</v>
      </c>
      <c r="BQ16" s="21">
        <f t="shared" si="27"/>
        <v>1.2775601298181619E-3</v>
      </c>
      <c r="BR16" s="21">
        <f t="shared" si="28"/>
        <v>-1.2261621713461357E-3</v>
      </c>
      <c r="BS16" s="21">
        <f t="shared" si="29"/>
        <v>-3.2358486779385642E-3</v>
      </c>
      <c r="BT16" s="21">
        <f t="shared" si="30"/>
        <v>7.7949089662319581E-4</v>
      </c>
      <c r="BU16" s="21">
        <f t="shared" si="31"/>
        <v>1.2775601298181619E-3</v>
      </c>
      <c r="BV16" s="21">
        <f t="shared" si="32"/>
        <v>1.2261621713461357E-3</v>
      </c>
      <c r="BW16" s="21">
        <f t="shared" si="33"/>
        <v>3.2358486779385642E-3</v>
      </c>
      <c r="CA16">
        <f t="shared" si="54"/>
        <v>65.515529265629965</v>
      </c>
      <c r="CC16">
        <f t="shared" si="55"/>
        <v>0.11600306154302575</v>
      </c>
      <c r="CD16" s="9">
        <f t="shared" si="34"/>
        <v>65.631532327172991</v>
      </c>
      <c r="CE16">
        <f t="shared" si="35"/>
        <v>7.0982672827014426E-2</v>
      </c>
      <c r="CG16">
        <f t="shared" si="56"/>
        <v>0.2113467383067576</v>
      </c>
      <c r="CH16" s="9">
        <f t="shared" si="36"/>
        <v>65.726876003936724</v>
      </c>
      <c r="CI16">
        <f t="shared" si="37"/>
        <v>2.4361003936718362E-2</v>
      </c>
      <c r="CK16">
        <f t="shared" si="57"/>
        <v>0.35188433590542478</v>
      </c>
      <c r="CL16" s="9">
        <f t="shared" si="38"/>
        <v>65.867413601535389</v>
      </c>
      <c r="CM16">
        <f t="shared" si="39"/>
        <v>0.16489860153538416</v>
      </c>
      <c r="CO16">
        <f t="shared" si="58"/>
        <v>0.43030434648675336</v>
      </c>
      <c r="CP16" s="9">
        <f t="shared" si="40"/>
        <v>65.945833612116715</v>
      </c>
      <c r="CQ16">
        <f t="shared" si="41"/>
        <v>0.24331861211670969</v>
      </c>
      <c r="CS16" s="28" t="s">
        <v>121</v>
      </c>
      <c r="CT16" s="28"/>
      <c r="CU16" s="28"/>
      <c r="CY16">
        <f>($CX$2*$E15)+((1-$CX$2)*CY15)</f>
        <v>175.51279559484064</v>
      </c>
      <c r="DA16">
        <f t="shared" si="60"/>
        <v>1.7083748729242842E-2</v>
      </c>
      <c r="DB16" s="9">
        <f t="shared" si="42"/>
        <v>175.52987934356989</v>
      </c>
      <c r="DC16">
        <f t="shared" si="43"/>
        <v>0.23202734356988231</v>
      </c>
      <c r="DE16">
        <f t="shared" si="61"/>
        <v>0.37988106061728466</v>
      </c>
      <c r="DF16" s="9">
        <f t="shared" si="44"/>
        <v>175.89267665545793</v>
      </c>
      <c r="DG16">
        <f t="shared" si="45"/>
        <v>0.59482465545792707</v>
      </c>
      <c r="DI16">
        <f t="shared" si="62"/>
        <v>0.82893048664276081</v>
      </c>
      <c r="DJ16" s="9">
        <f t="shared" si="46"/>
        <v>176.34172608148339</v>
      </c>
      <c r="DK16">
        <f t="shared" si="47"/>
        <v>1.0438740814833807</v>
      </c>
      <c r="DM16">
        <f t="shared" si="63"/>
        <v>0.94770980665420235</v>
      </c>
      <c r="DN16" s="9">
        <f t="shared" si="48"/>
        <v>176.46050540149483</v>
      </c>
      <c r="DO16">
        <f t="shared" si="49"/>
        <v>1.162653401494822</v>
      </c>
    </row>
    <row r="17" spans="1:119" x14ac:dyDescent="0.2">
      <c r="A17" s="3">
        <v>43801</v>
      </c>
      <c r="B17" s="4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  <c r="R17">
        <f t="shared" si="64"/>
        <v>65.098835196188517</v>
      </c>
      <c r="S17">
        <f t="shared" si="65"/>
        <v>65.386426007918459</v>
      </c>
      <c r="T17">
        <f t="shared" si="66"/>
        <v>65.627720706251992</v>
      </c>
      <c r="U17">
        <f t="shared" si="67"/>
        <v>65.695067897342255</v>
      </c>
      <c r="V17">
        <f>ABS($C17-R17)/$C17*100</f>
        <v>0.2402022975688973</v>
      </c>
      <c r="W17">
        <f>ABS($C17-S17)/$C17*100</f>
        <v>0.68303911730387279</v>
      </c>
      <c r="X17">
        <f>ABS($C17-T17)/$C17*100</f>
        <v>1.0545884591836545</v>
      </c>
      <c r="Y17">
        <f>ABS($C17-U17)/$C17*100</f>
        <v>1.1582907149723465</v>
      </c>
      <c r="Z17" s="9">
        <f t="shared" si="0"/>
        <v>-0.15599419618851584</v>
      </c>
      <c r="AA17" s="9">
        <f t="shared" si="1"/>
        <v>-0.44358500791845756</v>
      </c>
      <c r="AB17" s="9">
        <f t="shared" si="2"/>
        <v>-0.68487970625199068</v>
      </c>
      <c r="AC17" s="9">
        <f t="shared" si="3"/>
        <v>-0.75222689734225412</v>
      </c>
      <c r="AD17">
        <f>ABS(Z17)</f>
        <v>0.15599419618851584</v>
      </c>
      <c r="AE17">
        <f>ABS(AA17)</f>
        <v>0.44358500791845756</v>
      </c>
      <c r="AF17">
        <f t="shared" si="4"/>
        <v>0.68487970625199068</v>
      </c>
      <c r="AG17">
        <f t="shared" si="5"/>
        <v>0.75222689734225412</v>
      </c>
      <c r="AH17" s="9">
        <f t="shared" si="6"/>
        <v>2.4334189244501172E-2</v>
      </c>
      <c r="AI17" s="9">
        <f t="shared" si="7"/>
        <v>0.19676765925001805</v>
      </c>
      <c r="AJ17" s="9">
        <f t="shared" si="8"/>
        <v>0.46906021203581305</v>
      </c>
      <c r="AK17" s="9">
        <f t="shared" si="9"/>
        <v>0.56584530508515407</v>
      </c>
      <c r="AL17" s="21">
        <f t="shared" si="50"/>
        <v>-2.4020229756889729E-3</v>
      </c>
      <c r="AM17" s="21">
        <f t="shared" si="10"/>
        <v>-6.8303911730387273E-3</v>
      </c>
      <c r="AN17" s="21">
        <f t="shared" si="11"/>
        <v>-1.0545884591836545E-2</v>
      </c>
      <c r="AO17" s="21">
        <f t="shared" si="12"/>
        <v>-1.1582907149723464E-2</v>
      </c>
      <c r="AP17" s="21">
        <f t="shared" si="13"/>
        <v>2.4020229756889729E-3</v>
      </c>
      <c r="AQ17" s="21">
        <f t="shared" si="13"/>
        <v>6.8303911730387273E-3</v>
      </c>
      <c r="AR17" s="21">
        <f t="shared" si="13"/>
        <v>1.0545884591836545E-2</v>
      </c>
      <c r="AS17" s="21">
        <f t="shared" si="13"/>
        <v>1.1582907149723464E-2</v>
      </c>
      <c r="AT17" s="21"/>
      <c r="AU17" s="12">
        <v>0.32</v>
      </c>
      <c r="AV17" s="12">
        <f>BA254</f>
        <v>179.40383694799823</v>
      </c>
      <c r="AW17" s="13">
        <f>BU256/COUNT(BU3:BU253)</f>
        <v>2.4246567949942493E-2</v>
      </c>
      <c r="AZ17">
        <f t="shared" si="68"/>
        <v>175.41263218705853</v>
      </c>
      <c r="BA17">
        <f t="shared" si="51"/>
        <v>175.14556358834056</v>
      </c>
      <c r="BB17">
        <f t="shared" si="52"/>
        <v>175.38382943793624</v>
      </c>
      <c r="BC17">
        <f t="shared" si="53"/>
        <v>175.42264421098076</v>
      </c>
      <c r="BD17" s="9">
        <f t="shared" si="14"/>
        <v>-4.2677191870585318</v>
      </c>
      <c r="BE17" s="9">
        <f t="shared" si="15"/>
        <v>-4.0006505883405623</v>
      </c>
      <c r="BF17" s="9">
        <f t="shared" si="16"/>
        <v>-4.2389164379362398</v>
      </c>
      <c r="BG17" s="9">
        <f t="shared" si="17"/>
        <v>-4.277731210980761</v>
      </c>
      <c r="BH17">
        <f t="shared" si="18"/>
        <v>4.2677191870585318</v>
      </c>
      <c r="BI17">
        <f t="shared" si="19"/>
        <v>4.0006505883405623</v>
      </c>
      <c r="BJ17">
        <f t="shared" si="20"/>
        <v>4.2389164379362398</v>
      </c>
      <c r="BK17">
        <f t="shared" si="21"/>
        <v>4.277731210980761</v>
      </c>
      <c r="BL17" s="9">
        <f t="shared" si="22"/>
        <v>18.213427059587534</v>
      </c>
      <c r="BM17" s="9">
        <f t="shared" si="23"/>
        <v>16.005205129989687</v>
      </c>
      <c r="BN17" s="9">
        <f t="shared" si="24"/>
        <v>17.968412567806059</v>
      </c>
      <c r="BO17" s="9">
        <f t="shared" si="25"/>
        <v>18.298984313398929</v>
      </c>
      <c r="BP17" s="21">
        <f t="shared" si="26"/>
        <v>-2.4936290026093454E-2</v>
      </c>
      <c r="BQ17" s="21">
        <f t="shared" si="27"/>
        <v>-2.3375807777240579E-2</v>
      </c>
      <c r="BR17" s="21">
        <f t="shared" si="28"/>
        <v>-2.476799551697011E-2</v>
      </c>
      <c r="BS17" s="21">
        <f t="shared" si="29"/>
        <v>-2.4994790297861561E-2</v>
      </c>
      <c r="BT17" s="21">
        <f t="shared" si="30"/>
        <v>2.4936290026093454E-2</v>
      </c>
      <c r="BU17" s="21">
        <f t="shared" si="31"/>
        <v>2.3375807777240579E-2</v>
      </c>
      <c r="BV17" s="21">
        <f t="shared" si="32"/>
        <v>2.476799551697011E-2</v>
      </c>
      <c r="BW17" s="21">
        <f t="shared" si="33"/>
        <v>2.4994790297861561E-2</v>
      </c>
      <c r="CA17">
        <f t="shared" si="54"/>
        <v>65.627720706251992</v>
      </c>
      <c r="CC17">
        <f t="shared" si="55"/>
        <v>0.11539320219566596</v>
      </c>
      <c r="CD17" s="9">
        <f t="shared" si="34"/>
        <v>65.743113908447654</v>
      </c>
      <c r="CE17">
        <f t="shared" si="35"/>
        <v>0.80027290844765275</v>
      </c>
      <c r="CG17">
        <f t="shared" si="56"/>
        <v>0.17565083114025459</v>
      </c>
      <c r="CH17" s="9">
        <f t="shared" si="36"/>
        <v>65.803371537392252</v>
      </c>
      <c r="CI17">
        <f t="shared" si="37"/>
        <v>0.86053053739225049</v>
      </c>
      <c r="CK17">
        <f t="shared" si="57"/>
        <v>0.19368702501838225</v>
      </c>
      <c r="CL17" s="9">
        <f t="shared" si="38"/>
        <v>65.821407731270369</v>
      </c>
      <c r="CM17">
        <f t="shared" si="39"/>
        <v>0.878566731270368</v>
      </c>
      <c r="CO17">
        <f t="shared" si="58"/>
        <v>0.15672724744308872</v>
      </c>
      <c r="CP17" s="9">
        <f t="shared" si="40"/>
        <v>65.784447953695079</v>
      </c>
      <c r="CQ17">
        <f t="shared" si="41"/>
        <v>0.84160695369507721</v>
      </c>
      <c r="CS17" s="29" t="s">
        <v>58</v>
      </c>
      <c r="CT17" s="29" t="s">
        <v>18</v>
      </c>
      <c r="CU17" s="29" t="s">
        <v>19</v>
      </c>
      <c r="CY17">
        <f t="shared" ref="CY17:CY80" si="69">($CX$2*$E16)+((1-$CX$2)*CY16)</f>
        <v>175.38382943793624</v>
      </c>
      <c r="DA17">
        <f t="shared" si="60"/>
        <v>-6.2842361721395616E-3</v>
      </c>
      <c r="DB17" s="9">
        <f t="shared" si="42"/>
        <v>175.37754520176409</v>
      </c>
      <c r="DC17">
        <f t="shared" si="43"/>
        <v>4.2326322017640905</v>
      </c>
      <c r="DE17">
        <f t="shared" si="61"/>
        <v>0.19669606230947922</v>
      </c>
      <c r="DF17" s="9">
        <f t="shared" si="44"/>
        <v>175.58052550024573</v>
      </c>
      <c r="DG17">
        <f t="shared" si="45"/>
        <v>4.4356125002457247</v>
      </c>
      <c r="DI17">
        <f t="shared" si="62"/>
        <v>0.19671870190163648</v>
      </c>
      <c r="DJ17" s="9">
        <f t="shared" si="46"/>
        <v>175.58054813983787</v>
      </c>
      <c r="DK17">
        <f t="shared" si="47"/>
        <v>4.4356351398378706</v>
      </c>
      <c r="DM17">
        <f t="shared" si="63"/>
        <v>2.1768477993806795E-2</v>
      </c>
      <c r="DN17" s="9">
        <f t="shared" si="48"/>
        <v>175.40559791593006</v>
      </c>
      <c r="DO17">
        <f t="shared" si="49"/>
        <v>4.2606849159300566</v>
      </c>
    </row>
    <row r="18" spans="1:119" x14ac:dyDescent="0.2">
      <c r="A18" s="3">
        <v>43802</v>
      </c>
      <c r="B18" s="4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  <c r="R18">
        <f t="shared" si="64"/>
        <v>65.073876124798346</v>
      </c>
      <c r="S18">
        <f t="shared" si="65"/>
        <v>65.244478805384546</v>
      </c>
      <c r="T18">
        <f t="shared" si="66"/>
        <v>65.216792882500798</v>
      </c>
      <c r="U18">
        <f t="shared" si="67"/>
        <v>65.108330917415287</v>
      </c>
      <c r="V18">
        <f>ABS($C18-R18)/$C18*100</f>
        <v>2.0207914435418295</v>
      </c>
      <c r="W18">
        <f>ABS($C18-S18)/$C18*100</f>
        <v>2.288257000110407</v>
      </c>
      <c r="X18">
        <f>ABS($C18-T18)/$C18*100</f>
        <v>2.2448518745416157</v>
      </c>
      <c r="Y18">
        <f>ABS($C18-U18)/$C18*100</f>
        <v>2.0748085917606045</v>
      </c>
      <c r="Z18" s="9">
        <f t="shared" si="0"/>
        <v>-1.2889601247983435</v>
      </c>
      <c r="AA18" s="9">
        <f t="shared" si="1"/>
        <v>-1.4595628053845431</v>
      </c>
      <c r="AB18" s="9">
        <f t="shared" si="2"/>
        <v>-1.431876882500795</v>
      </c>
      <c r="AC18" s="9">
        <f t="shared" si="3"/>
        <v>-1.3234149174152847</v>
      </c>
      <c r="AD18">
        <f>ABS(Z18)</f>
        <v>1.2889601247983435</v>
      </c>
      <c r="AE18">
        <f>ABS(AA18)</f>
        <v>1.4595628053845431</v>
      </c>
      <c r="AF18">
        <f t="shared" si="4"/>
        <v>1.431876882500795</v>
      </c>
      <c r="AG18">
        <f t="shared" si="5"/>
        <v>1.3234149174152847</v>
      </c>
      <c r="AH18" s="9">
        <f t="shared" si="6"/>
        <v>1.6614182033201614</v>
      </c>
      <c r="AI18" s="9">
        <f t="shared" si="7"/>
        <v>2.1303235828619975</v>
      </c>
      <c r="AJ18" s="9">
        <f t="shared" si="8"/>
        <v>2.0502714066401957</v>
      </c>
      <c r="AK18" s="9">
        <f t="shared" si="9"/>
        <v>1.7514270436373049</v>
      </c>
      <c r="AL18" s="21">
        <f t="shared" si="50"/>
        <v>-2.0207914435418296E-2</v>
      </c>
      <c r="AM18" s="21">
        <f t="shared" si="10"/>
        <v>-2.288257000110407E-2</v>
      </c>
      <c r="AN18" s="21">
        <f t="shared" si="11"/>
        <v>-2.2448518745416157E-2</v>
      </c>
      <c r="AO18" s="21">
        <f t="shared" si="12"/>
        <v>-2.0748085917606046E-2</v>
      </c>
      <c r="AP18" s="21">
        <f t="shared" si="13"/>
        <v>2.0207914435418296E-2</v>
      </c>
      <c r="AQ18" s="21">
        <f t="shared" si="13"/>
        <v>2.288257000110407E-2</v>
      </c>
      <c r="AR18" s="21">
        <f t="shared" si="13"/>
        <v>2.2448518745416157E-2</v>
      </c>
      <c r="AS18" s="21">
        <f t="shared" si="13"/>
        <v>2.0748085917606046E-2</v>
      </c>
      <c r="AT18" s="21"/>
      <c r="AU18" s="12">
        <v>0.6</v>
      </c>
      <c r="AV18" s="12">
        <f>BB254</f>
        <v>182.96000676313002</v>
      </c>
      <c r="AW18" s="13">
        <f>BV256/COUNT(BV2:BV253)</f>
        <v>1.9785162781579883E-2</v>
      </c>
      <c r="AZ18">
        <f t="shared" si="68"/>
        <v>174.72979711712915</v>
      </c>
      <c r="BA18">
        <f t="shared" si="51"/>
        <v>173.86535540007156</v>
      </c>
      <c r="BB18">
        <f t="shared" si="52"/>
        <v>172.8404795751745</v>
      </c>
      <c r="BC18">
        <f t="shared" si="53"/>
        <v>172.08601386641575</v>
      </c>
      <c r="BD18" s="9">
        <f t="shared" si="14"/>
        <v>-5.3226621171291413</v>
      </c>
      <c r="BE18" s="9">
        <f t="shared" si="15"/>
        <v>-4.4582204000715535</v>
      </c>
      <c r="BF18" s="9">
        <f t="shared" si="16"/>
        <v>-3.4333445751744875</v>
      </c>
      <c r="BG18" s="9">
        <f t="shared" si="17"/>
        <v>-2.6788788664157437</v>
      </c>
      <c r="BH18">
        <f t="shared" si="18"/>
        <v>5.3226621171291413</v>
      </c>
      <c r="BI18">
        <f t="shared" si="19"/>
        <v>4.4582204000715535</v>
      </c>
      <c r="BJ18">
        <f t="shared" si="20"/>
        <v>3.4333445751744875</v>
      </c>
      <c r="BK18">
        <f t="shared" si="21"/>
        <v>2.6788788664157437</v>
      </c>
      <c r="BL18" s="9">
        <f t="shared" si="22"/>
        <v>28.330732013121672</v>
      </c>
      <c r="BM18" s="9">
        <f t="shared" si="23"/>
        <v>19.875729135614161</v>
      </c>
      <c r="BN18" s="9">
        <f t="shared" si="24"/>
        <v>11.787854971880082</v>
      </c>
      <c r="BO18" s="9">
        <f t="shared" si="25"/>
        <v>7.1763919809288996</v>
      </c>
      <c r="BP18" s="21">
        <f t="shared" si="26"/>
        <v>-3.1419350295541805E-2</v>
      </c>
      <c r="BQ18" s="21">
        <f t="shared" si="27"/>
        <v>-2.6316603489407651E-2</v>
      </c>
      <c r="BR18" s="21">
        <f t="shared" si="28"/>
        <v>-2.0266823916091182E-2</v>
      </c>
      <c r="BS18" s="21">
        <f t="shared" si="29"/>
        <v>-1.5813258788750211E-2</v>
      </c>
      <c r="BT18" s="21">
        <f t="shared" si="30"/>
        <v>3.1419350295541805E-2</v>
      </c>
      <c r="BU18" s="21">
        <f t="shared" si="31"/>
        <v>2.6316603489407651E-2</v>
      </c>
      <c r="BV18" s="21">
        <f t="shared" si="32"/>
        <v>2.0266823916091182E-2</v>
      </c>
      <c r="BW18" s="21">
        <f t="shared" si="33"/>
        <v>1.5813258788750211E-2</v>
      </c>
      <c r="CA18">
        <f t="shared" si="54"/>
        <v>65.216792882500798</v>
      </c>
      <c r="CC18">
        <f t="shared" si="55"/>
        <v>3.1181838044168297E-2</v>
      </c>
      <c r="CD18" s="9">
        <f t="shared" si="34"/>
        <v>65.24797472054496</v>
      </c>
      <c r="CE18">
        <f t="shared" si="35"/>
        <v>1.4630587205449572</v>
      </c>
      <c r="CG18">
        <f t="shared" si="56"/>
        <v>-3.5517484620667034E-2</v>
      </c>
      <c r="CH18" s="9">
        <f t="shared" si="36"/>
        <v>65.181275397880128</v>
      </c>
      <c r="CI18">
        <f t="shared" si="37"/>
        <v>1.3963593978801256</v>
      </c>
      <c r="CK18">
        <f t="shared" si="57"/>
        <v>-0.20535877516953838</v>
      </c>
      <c r="CL18" s="9">
        <f t="shared" si="38"/>
        <v>65.011434107331254</v>
      </c>
      <c r="CM18">
        <f t="shared" si="39"/>
        <v>1.2265181073312519</v>
      </c>
      <c r="CO18">
        <f t="shared" si="58"/>
        <v>-0.33145611378399475</v>
      </c>
      <c r="CP18" s="9">
        <f t="shared" si="40"/>
        <v>64.885336768716797</v>
      </c>
      <c r="CQ18">
        <f t="shared" si="41"/>
        <v>1.1004207687167948</v>
      </c>
      <c r="CS18" s="12">
        <v>0.16</v>
      </c>
      <c r="CT18" s="30">
        <f>DB254</f>
        <v>184.56354351588629</v>
      </c>
      <c r="CU18" s="13">
        <f>SUM(DC253:DC315)/SUM($E$2:$E$253)</f>
        <v>4.6886472633433946E-3</v>
      </c>
      <c r="CY18">
        <f t="shared" si="69"/>
        <v>172.8404795751745</v>
      </c>
      <c r="DA18">
        <f t="shared" si="60"/>
        <v>-0.41221473642647627</v>
      </c>
      <c r="DB18" s="9">
        <f t="shared" si="42"/>
        <v>172.42826483874802</v>
      </c>
      <c r="DC18">
        <f t="shared" si="43"/>
        <v>3.0211298387480099</v>
      </c>
      <c r="DE18">
        <f t="shared" si="61"/>
        <v>-0.78972047071616114</v>
      </c>
      <c r="DF18" s="9">
        <f t="shared" si="44"/>
        <v>172.05075910445834</v>
      </c>
      <c r="DG18">
        <f t="shared" si="45"/>
        <v>2.6436241044583255</v>
      </c>
      <c r="DI18">
        <f t="shared" si="62"/>
        <v>-1.6117265507761946</v>
      </c>
      <c r="DJ18" s="9">
        <f t="shared" si="46"/>
        <v>171.22875302439832</v>
      </c>
      <c r="DK18">
        <f t="shared" si="47"/>
        <v>1.8216180243983047</v>
      </c>
      <c r="DM18">
        <f t="shared" si="63"/>
        <v>-2.1842332950559666</v>
      </c>
      <c r="DN18" s="9">
        <f t="shared" si="48"/>
        <v>170.65624628011852</v>
      </c>
      <c r="DO18">
        <f t="shared" si="49"/>
        <v>1.2491112801185125</v>
      </c>
    </row>
    <row r="19" spans="1:119" x14ac:dyDescent="0.2">
      <c r="A19" s="3">
        <v>43803</v>
      </c>
      <c r="B19" s="4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  <c r="R19">
        <f t="shared" si="64"/>
        <v>64.867642504830599</v>
      </c>
      <c r="S19">
        <f t="shared" si="65"/>
        <v>64.777418707661496</v>
      </c>
      <c r="T19">
        <f t="shared" si="66"/>
        <v>64.357666753000331</v>
      </c>
      <c r="U19">
        <f t="shared" si="67"/>
        <v>64.076067281831371</v>
      </c>
      <c r="V19">
        <f>ABS($C19-R19)/$C19*100</f>
        <v>0.80771798515702697</v>
      </c>
      <c r="W19">
        <f>ABS($C19-S19)/$C19*100</f>
        <v>0.66750547319629772</v>
      </c>
      <c r="X19">
        <f>ABS($C19-T19)/$C19*100</f>
        <v>1.5188924679058961E-2</v>
      </c>
      <c r="Y19">
        <f>ABS($C19-U19)/$C19*100</f>
        <v>0.42243142004452011</v>
      </c>
      <c r="Z19" s="9">
        <f t="shared" si="0"/>
        <v>-0.51974950483059956</v>
      </c>
      <c r="AA19" s="9">
        <f t="shared" si="1"/>
        <v>-0.42952570766149734</v>
      </c>
      <c r="AB19" s="9">
        <f t="shared" si="2"/>
        <v>-9.7737530003314532E-3</v>
      </c>
      <c r="AC19" s="9">
        <f t="shared" si="3"/>
        <v>0.27182571816862833</v>
      </c>
      <c r="AD19">
        <f>ABS(Z19)</f>
        <v>0.51974950483059956</v>
      </c>
      <c r="AE19">
        <f>ABS(AA19)</f>
        <v>0.42952570766149734</v>
      </c>
      <c r="AF19">
        <f t="shared" si="4"/>
        <v>9.7737530003314532E-3</v>
      </c>
      <c r="AG19">
        <f t="shared" si="5"/>
        <v>0.27182571816862833</v>
      </c>
      <c r="AH19" s="9">
        <f t="shared" si="6"/>
        <v>0.27013954777165344</v>
      </c>
      <c r="AI19" s="9">
        <f t="shared" si="7"/>
        <v>0.18449233354211006</v>
      </c>
      <c r="AJ19" s="9">
        <f t="shared" si="8"/>
        <v>9.5526247711488088E-5</v>
      </c>
      <c r="AK19" s="9">
        <f t="shared" si="9"/>
        <v>7.3889221057890558E-2</v>
      </c>
      <c r="AL19" s="21">
        <f t="shared" si="50"/>
        <v>-8.0771798515702695E-3</v>
      </c>
      <c r="AM19" s="21">
        <f t="shared" si="10"/>
        <v>-6.6750547319629769E-3</v>
      </c>
      <c r="AN19" s="21">
        <f t="shared" si="11"/>
        <v>-1.5188924679058961E-4</v>
      </c>
      <c r="AO19" s="21">
        <f t="shared" si="12"/>
        <v>4.2243142004452011E-3</v>
      </c>
      <c r="AP19" s="21">
        <f t="shared" si="13"/>
        <v>8.0771798515702695E-3</v>
      </c>
      <c r="AQ19" s="21">
        <f t="shared" si="13"/>
        <v>6.6750547319629769E-3</v>
      </c>
      <c r="AR19" s="21">
        <f t="shared" si="13"/>
        <v>1.5188924679058961E-4</v>
      </c>
      <c r="AS19" s="21">
        <f t="shared" si="13"/>
        <v>4.2243142004452011E-3</v>
      </c>
      <c r="AT19" s="21"/>
      <c r="AU19" s="12">
        <v>0.78</v>
      </c>
      <c r="AV19" s="12">
        <f>BC254</f>
        <v>183.82621894515538</v>
      </c>
      <c r="AW19" s="13">
        <f>BW256/COUNT(BW3:BW253)</f>
        <v>1.8835394397693446E-2</v>
      </c>
      <c r="AZ19">
        <f t="shared" si="68"/>
        <v>173.87817117838847</v>
      </c>
      <c r="BA19">
        <f t="shared" si="51"/>
        <v>172.43872487204865</v>
      </c>
      <c r="BB19">
        <f t="shared" si="52"/>
        <v>170.78047283006981</v>
      </c>
      <c r="BC19">
        <f t="shared" si="53"/>
        <v>169.99648835061146</v>
      </c>
      <c r="BD19" s="9">
        <f t="shared" si="14"/>
        <v>-3.8230561783884696</v>
      </c>
      <c r="BE19" s="9">
        <f t="shared" si="15"/>
        <v>-2.3836098720486518</v>
      </c>
      <c r="BF19" s="9">
        <f t="shared" si="16"/>
        <v>-0.72535783006981092</v>
      </c>
      <c r="BG19" s="9">
        <f t="shared" si="17"/>
        <v>5.8626649388543228E-2</v>
      </c>
      <c r="BH19">
        <f t="shared" si="18"/>
        <v>3.8230561783884696</v>
      </c>
      <c r="BI19">
        <f t="shared" si="19"/>
        <v>2.3836098720486518</v>
      </c>
      <c r="BJ19">
        <f t="shared" si="20"/>
        <v>0.72535783006981092</v>
      </c>
      <c r="BK19">
        <f t="shared" si="21"/>
        <v>5.8626649388543228E-2</v>
      </c>
      <c r="BL19" s="9">
        <f t="shared" si="22"/>
        <v>14.61575854311425</v>
      </c>
      <c r="BM19" s="9">
        <f t="shared" si="23"/>
        <v>5.6815960221277901</v>
      </c>
      <c r="BN19" s="9">
        <f t="shared" si="24"/>
        <v>0.52614398164358467</v>
      </c>
      <c r="BO19" s="9">
        <f t="shared" si="25"/>
        <v>3.4370840185271763E-3</v>
      </c>
      <c r="BP19" s="21">
        <f t="shared" si="26"/>
        <v>-2.248127719291754E-2</v>
      </c>
      <c r="BQ19" s="21">
        <f t="shared" si="27"/>
        <v>-1.4016690248033127E-2</v>
      </c>
      <c r="BR19" s="21">
        <f t="shared" si="28"/>
        <v>-4.265427888304394E-3</v>
      </c>
      <c r="BS19" s="21">
        <f t="shared" si="29"/>
        <v>3.4475087320098093E-4</v>
      </c>
      <c r="BT19" s="21">
        <f t="shared" si="30"/>
        <v>2.248127719291754E-2</v>
      </c>
      <c r="BU19" s="21">
        <f t="shared" si="31"/>
        <v>1.4016690248033127E-2</v>
      </c>
      <c r="BV19" s="21">
        <f t="shared" si="32"/>
        <v>4.265427888304394E-3</v>
      </c>
      <c r="BW19" s="21">
        <f t="shared" si="33"/>
        <v>3.4475087320098093E-4</v>
      </c>
      <c r="CA19">
        <f t="shared" si="54"/>
        <v>64.357666753000331</v>
      </c>
      <c r="CC19">
        <f t="shared" si="55"/>
        <v>-0.11126743676297338</v>
      </c>
      <c r="CD19" s="9">
        <f t="shared" si="34"/>
        <v>64.246399316237358</v>
      </c>
      <c r="CE19">
        <f t="shared" si="35"/>
        <v>0.10149368376264079</v>
      </c>
      <c r="CG19">
        <f t="shared" si="56"/>
        <v>-0.33201659677739503</v>
      </c>
      <c r="CH19" s="9">
        <f t="shared" si="36"/>
        <v>64.025650156222937</v>
      </c>
      <c r="CI19">
        <f t="shared" si="37"/>
        <v>0.32224284377706169</v>
      </c>
      <c r="CK19">
        <f t="shared" si="57"/>
        <v>-0.63684522902795127</v>
      </c>
      <c r="CL19" s="9">
        <f t="shared" si="38"/>
        <v>63.720821523972383</v>
      </c>
      <c r="CM19">
        <f t="shared" si="39"/>
        <v>0.62707147602761637</v>
      </c>
      <c r="CO19">
        <f t="shared" si="58"/>
        <v>-0.78525232730016092</v>
      </c>
      <c r="CP19" s="9">
        <f t="shared" si="40"/>
        <v>63.572414425700167</v>
      </c>
      <c r="CQ19">
        <f t="shared" si="41"/>
        <v>0.77547857429983225</v>
      </c>
      <c r="CS19" s="12">
        <v>0.36</v>
      </c>
      <c r="CT19" s="30">
        <f>DF254</f>
        <v>185.48682261580282</v>
      </c>
      <c r="CU19" s="13">
        <f>SUM(DG3:DG253)/SUM($E$2:$E$253)</f>
        <v>1.7719850145188447E-2</v>
      </c>
      <c r="CY19">
        <f t="shared" si="69"/>
        <v>170.78047283006981</v>
      </c>
      <c r="DA19">
        <f t="shared" si="60"/>
        <v>-0.67586145781498996</v>
      </c>
      <c r="DB19" s="9">
        <f t="shared" si="42"/>
        <v>170.10461137225482</v>
      </c>
      <c r="DC19">
        <f t="shared" si="43"/>
        <v>4.9496372254822063E-2</v>
      </c>
      <c r="DE19">
        <f t="shared" si="61"/>
        <v>-1.2470235294960303</v>
      </c>
      <c r="DF19" s="9">
        <f t="shared" si="44"/>
        <v>169.53344930057378</v>
      </c>
      <c r="DG19">
        <f t="shared" si="45"/>
        <v>0.52166569942622232</v>
      </c>
      <c r="DI19">
        <f t="shared" si="62"/>
        <v>-1.9075914790329995</v>
      </c>
      <c r="DJ19" s="9">
        <f t="shared" si="46"/>
        <v>168.87288135103682</v>
      </c>
      <c r="DK19">
        <f t="shared" si="47"/>
        <v>1.1822336489631766</v>
      </c>
      <c r="DM19">
        <f t="shared" si="63"/>
        <v>-2.0773984620978658</v>
      </c>
      <c r="DN19" s="9">
        <f t="shared" si="48"/>
        <v>168.70307436797194</v>
      </c>
      <c r="DO19">
        <f t="shared" si="49"/>
        <v>1.3520406320280642</v>
      </c>
    </row>
    <row r="20" spans="1:119" x14ac:dyDescent="0.2">
      <c r="A20" s="3">
        <v>43804</v>
      </c>
      <c r="B20" s="4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  <c r="R20">
        <f t="shared" si="64"/>
        <v>64.784482584057699</v>
      </c>
      <c r="S20">
        <f t="shared" si="65"/>
        <v>64.639970481209815</v>
      </c>
      <c r="T20">
        <f t="shared" si="66"/>
        <v>64.351802501200126</v>
      </c>
      <c r="U20">
        <f t="shared" si="67"/>
        <v>64.2880913420029</v>
      </c>
      <c r="V20">
        <f>ABS($C20-R20)/$C20*100</f>
        <v>0.77722207260034348</v>
      </c>
      <c r="W20">
        <f>ABS($C20-S20)/$C20*100</f>
        <v>0.99855427618925752</v>
      </c>
      <c r="X20">
        <f>ABS($C20-T20)/$C20*100</f>
        <v>1.4399073031149507</v>
      </c>
      <c r="Y20">
        <f>ABS($C20-U20)/$C20*100</f>
        <v>1.5374861977572174</v>
      </c>
      <c r="Z20" s="9">
        <f t="shared" si="0"/>
        <v>0.50746341594229705</v>
      </c>
      <c r="AA20" s="9">
        <f t="shared" si="1"/>
        <v>0.65197551879018079</v>
      </c>
      <c r="AB20" s="9">
        <f t="shared" si="2"/>
        <v>0.9401434987998698</v>
      </c>
      <c r="AC20" s="9">
        <f t="shared" si="3"/>
        <v>1.0038546579970955</v>
      </c>
      <c r="AD20">
        <f>ABS(Z20)</f>
        <v>0.50746341594229705</v>
      </c>
      <c r="AE20">
        <f>ABS(AA20)</f>
        <v>0.65197551879018079</v>
      </c>
      <c r="AF20">
        <f t="shared" si="4"/>
        <v>0.9401434987998698</v>
      </c>
      <c r="AG20">
        <f t="shared" si="5"/>
        <v>1.0038546579970955</v>
      </c>
      <c r="AH20" s="9">
        <f t="shared" si="6"/>
        <v>0.25751911851982479</v>
      </c>
      <c r="AI20" s="9">
        <f t="shared" si="7"/>
        <v>0.4250720771017254</v>
      </c>
      <c r="AJ20" s="9">
        <f t="shared" si="8"/>
        <v>0.88386979833566082</v>
      </c>
      <c r="AK20" s="9">
        <f t="shared" si="9"/>
        <v>1.0077241743824656</v>
      </c>
      <c r="AL20" s="21">
        <f t="shared" si="50"/>
        <v>7.7722207260034351E-3</v>
      </c>
      <c r="AM20" s="21">
        <f t="shared" si="10"/>
        <v>9.9855427618925751E-3</v>
      </c>
      <c r="AN20" s="21">
        <f t="shared" si="11"/>
        <v>1.4399073031149507E-2</v>
      </c>
      <c r="AO20" s="21">
        <f t="shared" si="12"/>
        <v>1.5374861977572174E-2</v>
      </c>
      <c r="AP20" s="21">
        <f t="shared" si="13"/>
        <v>7.7722207260034351E-3</v>
      </c>
      <c r="AQ20" s="21">
        <f t="shared" si="13"/>
        <v>9.9855427618925751E-3</v>
      </c>
      <c r="AR20" s="21">
        <f t="shared" si="13"/>
        <v>1.4399073031149507E-2</v>
      </c>
      <c r="AS20" s="21">
        <f t="shared" si="13"/>
        <v>1.5374861977572174E-2</v>
      </c>
      <c r="AT20" s="21"/>
      <c r="AZ20">
        <f t="shared" si="68"/>
        <v>173.26648218984633</v>
      </c>
      <c r="BA20">
        <f t="shared" si="51"/>
        <v>171.67596971299307</v>
      </c>
      <c r="BB20">
        <f t="shared" si="52"/>
        <v>170.34525813202794</v>
      </c>
      <c r="BC20">
        <f t="shared" si="53"/>
        <v>170.04221713713451</v>
      </c>
      <c r="BD20" s="9">
        <f t="shared" si="14"/>
        <v>-2.4259521898463277</v>
      </c>
      <c r="BE20" s="9">
        <f t="shared" si="15"/>
        <v>-0.83543971299306463</v>
      </c>
      <c r="BF20" s="9">
        <f t="shared" si="16"/>
        <v>0.49527186797206468</v>
      </c>
      <c r="BG20" s="9">
        <f t="shared" si="17"/>
        <v>0.79831286286548675</v>
      </c>
      <c r="BH20">
        <f t="shared" si="18"/>
        <v>2.4259521898463277</v>
      </c>
      <c r="BI20">
        <f t="shared" si="19"/>
        <v>0.83543971299306463</v>
      </c>
      <c r="BJ20">
        <f t="shared" si="20"/>
        <v>0.49527186797206468</v>
      </c>
      <c r="BK20">
        <f t="shared" si="21"/>
        <v>0.79831286286548675</v>
      </c>
      <c r="BL20" s="9">
        <f t="shared" si="22"/>
        <v>5.8852440274201925</v>
      </c>
      <c r="BM20" s="9">
        <f t="shared" si="23"/>
        <v>0.69795951404593426</v>
      </c>
      <c r="BN20" s="9">
        <f t="shared" si="24"/>
        <v>0.24529422320453828</v>
      </c>
      <c r="BO20" s="9">
        <f t="shared" si="25"/>
        <v>0.63730342701648945</v>
      </c>
      <c r="BP20" s="21">
        <f t="shared" si="26"/>
        <v>-1.4200097540357242E-2</v>
      </c>
      <c r="BQ20" s="21">
        <f t="shared" si="27"/>
        <v>-4.8901728002896305E-3</v>
      </c>
      <c r="BR20" s="21">
        <f t="shared" si="28"/>
        <v>2.8990302709319894E-3</v>
      </c>
      <c r="BS20" s="21">
        <f t="shared" si="29"/>
        <v>4.6728540520536129E-3</v>
      </c>
      <c r="BT20" s="21">
        <f t="shared" si="30"/>
        <v>1.4200097540357242E-2</v>
      </c>
      <c r="BU20" s="21">
        <f t="shared" si="31"/>
        <v>4.8901728002896305E-3</v>
      </c>
      <c r="BV20" s="21">
        <f t="shared" si="32"/>
        <v>2.8990302709319894E-3</v>
      </c>
      <c r="BW20" s="21">
        <f t="shared" si="33"/>
        <v>4.6728540520536129E-3</v>
      </c>
      <c r="CA20">
        <f t="shared" si="54"/>
        <v>64.351802501200126</v>
      </c>
      <c r="CC20">
        <f t="shared" si="55"/>
        <v>-9.4402927168930353E-2</v>
      </c>
      <c r="CD20" s="9">
        <f t="shared" si="34"/>
        <v>64.257399574031197</v>
      </c>
      <c r="CE20">
        <f t="shared" si="35"/>
        <v>1.0345464259687986</v>
      </c>
      <c r="CG20">
        <f t="shared" si="56"/>
        <v>-0.21460175258560646</v>
      </c>
      <c r="CH20" s="9">
        <f t="shared" si="36"/>
        <v>64.137200748614518</v>
      </c>
      <c r="CI20">
        <f t="shared" si="37"/>
        <v>1.1547452513854779</v>
      </c>
      <c r="CK20">
        <f t="shared" si="57"/>
        <v>-0.22039778405763841</v>
      </c>
      <c r="CL20" s="9">
        <f t="shared" si="38"/>
        <v>64.131404717142487</v>
      </c>
      <c r="CM20">
        <f t="shared" si="39"/>
        <v>1.1605412828575083</v>
      </c>
      <c r="CO20">
        <f t="shared" si="58"/>
        <v>-0.11497858237019845</v>
      </c>
      <c r="CP20" s="9">
        <f t="shared" si="40"/>
        <v>64.236823918829927</v>
      </c>
      <c r="CQ20">
        <f t="shared" si="41"/>
        <v>1.0551220811700688</v>
      </c>
      <c r="CS20" s="12">
        <v>0.66</v>
      </c>
      <c r="CT20" s="30">
        <f>DJ254</f>
        <v>185.36770346270131</v>
      </c>
      <c r="CU20" s="13">
        <f>SUM(DK3:DK253)/SUM($E$2:$E$253)</f>
        <v>1.7430898277641847E-2</v>
      </c>
      <c r="CY20">
        <f t="shared" si="69"/>
        <v>170.34525813202794</v>
      </c>
      <c r="DA20">
        <f t="shared" si="60"/>
        <v>-0.63735797625129165</v>
      </c>
      <c r="DB20" s="9">
        <f t="shared" si="42"/>
        <v>169.70790015577666</v>
      </c>
      <c r="DC20">
        <f t="shared" si="43"/>
        <v>1.1326298442233451</v>
      </c>
      <c r="DE20">
        <f t="shared" si="61"/>
        <v>-0.95477235017253448</v>
      </c>
      <c r="DF20" s="9">
        <f t="shared" si="44"/>
        <v>169.3904857818554</v>
      </c>
      <c r="DG20">
        <f t="shared" si="45"/>
        <v>1.4500442181445976</v>
      </c>
      <c r="DI20">
        <f t="shared" si="62"/>
        <v>-0.93582280357885739</v>
      </c>
      <c r="DJ20" s="9">
        <f t="shared" si="46"/>
        <v>169.40943532844909</v>
      </c>
      <c r="DK20">
        <f t="shared" si="47"/>
        <v>1.431094671550909</v>
      </c>
      <c r="DM20">
        <f t="shared" si="63"/>
        <v>-0.66512042500971391</v>
      </c>
      <c r="DN20" s="9">
        <f t="shared" si="48"/>
        <v>169.68013770701822</v>
      </c>
      <c r="DO20">
        <f t="shared" si="49"/>
        <v>1.1603922929817827</v>
      </c>
    </row>
    <row r="21" spans="1:119" x14ac:dyDescent="0.2">
      <c r="A21" s="3">
        <v>43805</v>
      </c>
      <c r="B21" s="4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  <c r="R21">
        <f t="shared" si="64"/>
        <v>64.86567673060847</v>
      </c>
      <c r="S21">
        <f t="shared" si="65"/>
        <v>64.848602647222677</v>
      </c>
      <c r="T21">
        <f t="shared" si="66"/>
        <v>64.915888600480045</v>
      </c>
      <c r="U21">
        <f t="shared" si="67"/>
        <v>65.071097975240633</v>
      </c>
      <c r="V21">
        <f>ABS($C21-R21)/$C21*100</f>
        <v>2.5354994483903748</v>
      </c>
      <c r="W21">
        <f>ABS($C21-S21)/$C21*100</f>
        <v>2.5611542645188496</v>
      </c>
      <c r="X21">
        <f>ABS($C21-T21)/$C21*100</f>
        <v>2.4600531559062917</v>
      </c>
      <c r="Y21">
        <f>ABS($C21-U21)/$C21*100</f>
        <v>2.2268419268799846</v>
      </c>
      <c r="Z21" s="9">
        <f t="shared" si="0"/>
        <v>1.6874542693915231</v>
      </c>
      <c r="AA21" s="9">
        <f t="shared" si="1"/>
        <v>1.7045283527773165</v>
      </c>
      <c r="AB21" s="9">
        <f t="shared" si="2"/>
        <v>1.6372423995199483</v>
      </c>
      <c r="AC21" s="9">
        <f t="shared" si="3"/>
        <v>1.4820330247593603</v>
      </c>
      <c r="AD21">
        <f>ABS(Z21)</f>
        <v>1.6874542693915231</v>
      </c>
      <c r="AE21">
        <f>ABS(AA21)</f>
        <v>1.7045283527773165</v>
      </c>
      <c r="AF21">
        <f t="shared" si="4"/>
        <v>1.6372423995199483</v>
      </c>
      <c r="AG21">
        <f t="shared" si="5"/>
        <v>1.4820330247593603</v>
      </c>
      <c r="AH21" s="9">
        <f t="shared" si="6"/>
        <v>2.8475019112876789</v>
      </c>
      <c r="AI21" s="9">
        <f t="shared" si="7"/>
        <v>2.905416905421752</v>
      </c>
      <c r="AJ21" s="9">
        <f t="shared" si="8"/>
        <v>2.680562674785838</v>
      </c>
      <c r="AK21" s="9">
        <f t="shared" si="9"/>
        <v>2.1964218864773786</v>
      </c>
      <c r="AL21" s="21">
        <f t="shared" si="50"/>
        <v>2.5354994483903746E-2</v>
      </c>
      <c r="AM21" s="21">
        <f t="shared" si="10"/>
        <v>2.5611542645188497E-2</v>
      </c>
      <c r="AN21" s="21">
        <f t="shared" si="11"/>
        <v>2.4600531559062916E-2</v>
      </c>
      <c r="AO21" s="21">
        <f t="shared" si="12"/>
        <v>2.2268419268799848E-2</v>
      </c>
      <c r="AP21" s="21">
        <f t="shared" si="13"/>
        <v>2.5354994483903746E-2</v>
      </c>
      <c r="AQ21" s="21">
        <f t="shared" si="13"/>
        <v>2.5611542645188497E-2</v>
      </c>
      <c r="AR21" s="21">
        <f t="shared" si="13"/>
        <v>2.4600531559062916E-2</v>
      </c>
      <c r="AS21" s="21">
        <f t="shared" si="13"/>
        <v>2.2268419268799848E-2</v>
      </c>
      <c r="AT21" s="21"/>
      <c r="AZ21">
        <f t="shared" si="68"/>
        <v>172.87832983947092</v>
      </c>
      <c r="BA21">
        <f t="shared" si="51"/>
        <v>171.40862900483529</v>
      </c>
      <c r="BB21">
        <f t="shared" si="52"/>
        <v>170.64242125281118</v>
      </c>
      <c r="BC21">
        <f t="shared" si="53"/>
        <v>170.6649011701696</v>
      </c>
      <c r="BD21" s="9">
        <f t="shared" si="14"/>
        <v>-0.61418483947090863</v>
      </c>
      <c r="BE21" s="9">
        <f t="shared" si="15"/>
        <v>0.85551599516472265</v>
      </c>
      <c r="BF21" s="9">
        <f t="shared" si="16"/>
        <v>1.6217237471888382</v>
      </c>
      <c r="BG21" s="9">
        <f t="shared" si="17"/>
        <v>1.5992438298304137</v>
      </c>
      <c r="BH21">
        <f t="shared" si="18"/>
        <v>0.61418483947090863</v>
      </c>
      <c r="BI21">
        <f t="shared" si="19"/>
        <v>0.85551599516472265</v>
      </c>
      <c r="BJ21">
        <f t="shared" si="20"/>
        <v>1.6217237471888382</v>
      </c>
      <c r="BK21">
        <f t="shared" si="21"/>
        <v>1.5992438298304137</v>
      </c>
      <c r="BL21" s="9">
        <f t="shared" si="22"/>
        <v>0.37722301703590583</v>
      </c>
      <c r="BM21" s="9">
        <f t="shared" si="23"/>
        <v>0.73190761798268578</v>
      </c>
      <c r="BN21" s="9">
        <f t="shared" si="24"/>
        <v>2.6299879121962069</v>
      </c>
      <c r="BO21" s="9">
        <f t="shared" si="25"/>
        <v>2.5575808272506491</v>
      </c>
      <c r="BP21" s="21">
        <f t="shared" si="26"/>
        <v>-3.565366661012996E-3</v>
      </c>
      <c r="BQ21" s="21">
        <f t="shared" si="27"/>
        <v>4.9663033196183839E-3</v>
      </c>
      <c r="BR21" s="21">
        <f t="shared" si="28"/>
        <v>9.414168846272903E-3</v>
      </c>
      <c r="BS21" s="21">
        <f t="shared" si="29"/>
        <v>9.2836720597336934E-3</v>
      </c>
      <c r="BT21" s="21">
        <f t="shared" si="30"/>
        <v>3.565366661012996E-3</v>
      </c>
      <c r="BU21" s="21">
        <f t="shared" si="31"/>
        <v>4.9663033196183839E-3</v>
      </c>
      <c r="BV21" s="21">
        <f t="shared" si="32"/>
        <v>9.414168846272903E-3</v>
      </c>
      <c r="BW21" s="21">
        <f t="shared" si="33"/>
        <v>9.2836720597336934E-3</v>
      </c>
      <c r="CA21">
        <f t="shared" si="54"/>
        <v>64.915888600480045</v>
      </c>
      <c r="CC21">
        <f t="shared" si="55"/>
        <v>1.095531706288555E-2</v>
      </c>
      <c r="CD21" s="9">
        <f t="shared" si="34"/>
        <v>64.926843917542925</v>
      </c>
      <c r="CE21">
        <f t="shared" si="35"/>
        <v>1.6262870824570683</v>
      </c>
      <c r="CG21">
        <f t="shared" si="56"/>
        <v>6.5725874085982711E-2</v>
      </c>
      <c r="CH21" s="9">
        <f t="shared" si="36"/>
        <v>64.98161447456603</v>
      </c>
      <c r="CI21">
        <f t="shared" si="37"/>
        <v>1.5715165254339638</v>
      </c>
      <c r="CK21">
        <f t="shared" si="57"/>
        <v>0.29736157894514953</v>
      </c>
      <c r="CL21" s="9">
        <f t="shared" si="38"/>
        <v>65.213250179425188</v>
      </c>
      <c r="CM21">
        <f t="shared" si="39"/>
        <v>1.3398808205748054</v>
      </c>
      <c r="CO21">
        <f t="shared" si="58"/>
        <v>0.46901704384890258</v>
      </c>
      <c r="CP21" s="9">
        <f t="shared" si="40"/>
        <v>65.384905644328953</v>
      </c>
      <c r="CQ21">
        <f t="shared" si="41"/>
        <v>1.1682253556710407</v>
      </c>
      <c r="CS21" s="12">
        <v>0.86</v>
      </c>
      <c r="CT21" s="30">
        <f>DN254</f>
        <v>185.11122155738786</v>
      </c>
      <c r="CU21" s="13">
        <f>SUM(DO3:DO253)/SUM($E$2:$E$253)</f>
        <v>1.7495569622079987E-2</v>
      </c>
      <c r="CY21">
        <f t="shared" si="69"/>
        <v>170.64242125281118</v>
      </c>
      <c r="DA21">
        <f t="shared" si="60"/>
        <v>-0.48783460072576673</v>
      </c>
      <c r="DB21" s="9">
        <f t="shared" si="42"/>
        <v>170.15458665208541</v>
      </c>
      <c r="DC21">
        <f t="shared" si="43"/>
        <v>2.1095583479146001</v>
      </c>
      <c r="DE21">
        <f t="shared" si="61"/>
        <v>-0.50407558062845603</v>
      </c>
      <c r="DF21" s="9">
        <f t="shared" si="44"/>
        <v>170.13834567218271</v>
      </c>
      <c r="DG21">
        <f t="shared" si="45"/>
        <v>2.1257993278173046</v>
      </c>
      <c r="DI21">
        <f t="shared" si="62"/>
        <v>-0.12205209349987384</v>
      </c>
      <c r="DJ21" s="9">
        <f t="shared" si="46"/>
        <v>170.52036915931131</v>
      </c>
      <c r="DK21">
        <f t="shared" si="47"/>
        <v>1.7437758406886985</v>
      </c>
      <c r="DM21">
        <f t="shared" si="63"/>
        <v>0.16244342437222542</v>
      </c>
      <c r="DN21" s="9">
        <f t="shared" si="48"/>
        <v>170.80486467718339</v>
      </c>
      <c r="DO21">
        <f t="shared" si="49"/>
        <v>1.4592803228166247</v>
      </c>
    </row>
    <row r="22" spans="1:119" x14ac:dyDescent="0.2">
      <c r="A22" s="3">
        <v>43808</v>
      </c>
      <c r="B22" s="4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  <c r="R22">
        <f t="shared" si="64"/>
        <v>65.135669413711113</v>
      </c>
      <c r="S22">
        <f t="shared" si="65"/>
        <v>65.394051720111406</v>
      </c>
      <c r="T22">
        <f t="shared" si="66"/>
        <v>65.898234040192023</v>
      </c>
      <c r="U22">
        <f t="shared" si="67"/>
        <v>66.227083734552934</v>
      </c>
      <c r="V22">
        <f>ABS($C22-R22)/$C22*100</f>
        <v>0.74017729691420819</v>
      </c>
      <c r="W22">
        <f>ABS($C22-S22)/$C22*100</f>
        <v>0.34643018179653134</v>
      </c>
      <c r="X22">
        <f>ABS($C22-T22)/$C22*100</f>
        <v>0.42188997445103632</v>
      </c>
      <c r="Y22">
        <f>ABS($C22-U22)/$C22*100</f>
        <v>0.92302188346549996</v>
      </c>
      <c r="Z22" s="9">
        <f t="shared" si="0"/>
        <v>0.48571458628889275</v>
      </c>
      <c r="AA22" s="9">
        <f t="shared" si="1"/>
        <v>0.22733227988859994</v>
      </c>
      <c r="AB22" s="9">
        <f t="shared" si="2"/>
        <v>-0.27685004019201642</v>
      </c>
      <c r="AC22" s="9">
        <f t="shared" si="3"/>
        <v>-0.60569973455292825</v>
      </c>
      <c r="AD22">
        <f>ABS(Z22)</f>
        <v>0.48571458628889275</v>
      </c>
      <c r="AE22">
        <f>ABS(AA22)</f>
        <v>0.22733227988859994</v>
      </c>
      <c r="AF22">
        <f t="shared" si="4"/>
        <v>0.27685004019201642</v>
      </c>
      <c r="AG22">
        <f t="shared" si="5"/>
        <v>0.60569973455292825</v>
      </c>
      <c r="AH22" s="9">
        <f t="shared" si="6"/>
        <v>0.23591865933379025</v>
      </c>
      <c r="AI22" s="9">
        <f t="shared" si="7"/>
        <v>5.1679965479348743E-2</v>
      </c>
      <c r="AJ22" s="9">
        <f t="shared" si="8"/>
        <v>7.6645944754321113E-2</v>
      </c>
      <c r="AK22" s="9">
        <f t="shared" si="9"/>
        <v>0.36687216843748777</v>
      </c>
      <c r="AL22" s="21">
        <f t="shared" si="50"/>
        <v>7.4017729691420817E-3</v>
      </c>
      <c r="AM22" s="21">
        <f t="shared" si="10"/>
        <v>3.4643018179653135E-3</v>
      </c>
      <c r="AN22" s="21">
        <f t="shared" si="11"/>
        <v>-4.218899744510363E-3</v>
      </c>
      <c r="AO22" s="21">
        <f t="shared" si="12"/>
        <v>-9.2302188346549997E-3</v>
      </c>
      <c r="AP22" s="21">
        <f t="shared" si="13"/>
        <v>7.4017729691420817E-3</v>
      </c>
      <c r="AQ22" s="21">
        <f t="shared" si="13"/>
        <v>3.4643018179653135E-3</v>
      </c>
      <c r="AR22" s="21">
        <f t="shared" si="13"/>
        <v>4.218899744510363E-3</v>
      </c>
      <c r="AS22" s="21">
        <f t="shared" si="13"/>
        <v>9.2302188346549997E-3</v>
      </c>
      <c r="AT22" s="21"/>
      <c r="AZ22">
        <f t="shared" si="68"/>
        <v>172.78006026515556</v>
      </c>
      <c r="BA22">
        <f t="shared" si="51"/>
        <v>171.68239412328799</v>
      </c>
      <c r="BB22">
        <f t="shared" si="52"/>
        <v>171.61545550112447</v>
      </c>
      <c r="BC22">
        <f t="shared" si="53"/>
        <v>171.91231135743732</v>
      </c>
      <c r="BD22" s="9">
        <f t="shared" si="14"/>
        <v>-1.4682622651555448</v>
      </c>
      <c r="BE22" s="9">
        <f t="shared" si="15"/>
        <v>-0.37059612328798153</v>
      </c>
      <c r="BF22" s="9">
        <f t="shared" si="16"/>
        <v>-0.30365750112446221</v>
      </c>
      <c r="BG22" s="9">
        <f t="shared" si="17"/>
        <v>-0.6005133574373076</v>
      </c>
      <c r="BH22">
        <f t="shared" si="18"/>
        <v>1.4682622651555448</v>
      </c>
      <c r="BI22">
        <f t="shared" si="19"/>
        <v>0.37059612328798153</v>
      </c>
      <c r="BJ22">
        <f t="shared" si="20"/>
        <v>0.30365750112446221</v>
      </c>
      <c r="BK22">
        <f t="shared" si="21"/>
        <v>0.6005133574373076</v>
      </c>
      <c r="BL22" s="9">
        <f t="shared" si="22"/>
        <v>2.1557940792796915</v>
      </c>
      <c r="BM22" s="9">
        <f t="shared" si="23"/>
        <v>0.13734148659608081</v>
      </c>
      <c r="BN22" s="9">
        <f t="shared" si="24"/>
        <v>9.2207877989152767E-2</v>
      </c>
      <c r="BO22" s="9">
        <f t="shared" si="25"/>
        <v>0.36061629246062754</v>
      </c>
      <c r="BP22" s="21">
        <f t="shared" si="26"/>
        <v>-8.5707013894953388E-3</v>
      </c>
      <c r="BQ22" s="21">
        <f t="shared" si="27"/>
        <v>-2.1632843015749652E-3</v>
      </c>
      <c r="BR22" s="21">
        <f t="shared" si="28"/>
        <v>-1.7725428410042268E-3</v>
      </c>
      <c r="BS22" s="21">
        <f t="shared" si="29"/>
        <v>-3.505382375575251E-3</v>
      </c>
      <c r="BT22" s="21">
        <f t="shared" si="30"/>
        <v>8.5707013894953388E-3</v>
      </c>
      <c r="BU22" s="21">
        <f t="shared" si="31"/>
        <v>2.1632843015749652E-3</v>
      </c>
      <c r="BV22" s="21">
        <f t="shared" si="32"/>
        <v>1.7725428410042268E-3</v>
      </c>
      <c r="BW22" s="21">
        <f t="shared" si="33"/>
        <v>3.505382375575251E-3</v>
      </c>
      <c r="CA22">
        <f t="shared" si="54"/>
        <v>65.898234040192023</v>
      </c>
      <c r="CC22">
        <f t="shared" si="55"/>
        <v>0.16637773668674027</v>
      </c>
      <c r="CD22" s="9">
        <f t="shared" si="34"/>
        <v>66.064611776878763</v>
      </c>
      <c r="CE22">
        <f t="shared" si="35"/>
        <v>0.44322777687875714</v>
      </c>
      <c r="CG22">
        <f t="shared" si="56"/>
        <v>0.39570891771134087</v>
      </c>
      <c r="CH22" s="9">
        <f t="shared" si="36"/>
        <v>66.293942957903369</v>
      </c>
      <c r="CI22">
        <f t="shared" si="37"/>
        <v>0.6725589579033624</v>
      </c>
      <c r="CK22">
        <f t="shared" si="57"/>
        <v>0.74945092705125604</v>
      </c>
      <c r="CL22" s="9">
        <f t="shared" si="38"/>
        <v>66.647684967243279</v>
      </c>
      <c r="CM22">
        <f t="shared" si="39"/>
        <v>1.026300967243273</v>
      </c>
      <c r="CO22">
        <f t="shared" si="58"/>
        <v>0.91047946429114701</v>
      </c>
      <c r="CP22" s="9">
        <f t="shared" si="40"/>
        <v>66.808713504483165</v>
      </c>
      <c r="CQ22">
        <f t="shared" si="41"/>
        <v>1.1873295044831593</v>
      </c>
      <c r="CY22">
        <f t="shared" si="69"/>
        <v>171.61545550112447</v>
      </c>
      <c r="DA22">
        <f t="shared" si="60"/>
        <v>-0.25409558487951645</v>
      </c>
      <c r="DB22" s="9">
        <f t="shared" si="42"/>
        <v>171.36135991624496</v>
      </c>
      <c r="DC22">
        <f t="shared" si="43"/>
        <v>4.9561916244954318E-2</v>
      </c>
      <c r="DE22">
        <f t="shared" si="61"/>
        <v>2.7683957790575142E-2</v>
      </c>
      <c r="DF22" s="9">
        <f t="shared" si="44"/>
        <v>171.64313945891504</v>
      </c>
      <c r="DG22">
        <f t="shared" si="45"/>
        <v>0.33134145891503408</v>
      </c>
      <c r="DI22">
        <f t="shared" si="62"/>
        <v>0.6007048920968191</v>
      </c>
      <c r="DJ22" s="9">
        <f t="shared" si="46"/>
        <v>172.21616039322129</v>
      </c>
      <c r="DK22">
        <f t="shared" si="47"/>
        <v>0.90436239322127676</v>
      </c>
      <c r="DM22">
        <f t="shared" si="63"/>
        <v>0.85955153296154718</v>
      </c>
      <c r="DN22" s="9">
        <f t="shared" si="48"/>
        <v>172.47500703408602</v>
      </c>
      <c r="DO22">
        <f t="shared" si="49"/>
        <v>1.1632090340860088</v>
      </c>
    </row>
    <row r="23" spans="1:119" x14ac:dyDescent="0.2">
      <c r="A23" s="3">
        <v>43809</v>
      </c>
      <c r="B23" s="4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  <c r="R23">
        <f t="shared" si="64"/>
        <v>65.213383747517341</v>
      </c>
      <c r="S23">
        <f t="shared" si="65"/>
        <v>65.466798049675759</v>
      </c>
      <c r="T23">
        <f t="shared" si="66"/>
        <v>65.732124016076824</v>
      </c>
      <c r="U23">
        <f t="shared" si="67"/>
        <v>65.754637941601644</v>
      </c>
      <c r="V23">
        <f>ABS($C23-R23)/$C23*100</f>
        <v>1.1991750255907621</v>
      </c>
      <c r="W23">
        <f>ABS($C23-S23)/$C23*100</f>
        <v>0.81524245416489827</v>
      </c>
      <c r="X23">
        <f>ABS($C23-T23)/$C23*100</f>
        <v>0.413263245893014</v>
      </c>
      <c r="Y23">
        <f>ABS($C23-U23)/$C23*100</f>
        <v>0.3791537688587196</v>
      </c>
      <c r="Z23" s="9">
        <f t="shared" si="0"/>
        <v>0.79151425248265639</v>
      </c>
      <c r="AA23" s="9">
        <f t="shared" si="1"/>
        <v>0.53809995032423785</v>
      </c>
      <c r="AB23" s="9">
        <f t="shared" si="2"/>
        <v>0.27277398392317309</v>
      </c>
      <c r="AC23" s="9">
        <f t="shared" si="3"/>
        <v>0.25026005839835364</v>
      </c>
      <c r="AD23">
        <f>ABS(Z23)</f>
        <v>0.79151425248265639</v>
      </c>
      <c r="AE23">
        <f>ABS(AA23)</f>
        <v>0.53809995032423785</v>
      </c>
      <c r="AF23">
        <f t="shared" si="4"/>
        <v>0.27277398392317309</v>
      </c>
      <c r="AG23">
        <f t="shared" si="5"/>
        <v>0.25026005839835364</v>
      </c>
      <c r="AH23" s="9">
        <f t="shared" si="6"/>
        <v>0.62649481188317835</v>
      </c>
      <c r="AI23" s="9">
        <f t="shared" si="7"/>
        <v>0.28955155653894726</v>
      </c>
      <c r="AJ23" s="9">
        <f t="shared" si="8"/>
        <v>7.4405646305319498E-2</v>
      </c>
      <c r="AK23" s="9">
        <f t="shared" si="9"/>
        <v>6.2630096829547371E-2</v>
      </c>
      <c r="AL23" s="21">
        <f t="shared" si="50"/>
        <v>1.199175025590762E-2</v>
      </c>
      <c r="AM23" s="21">
        <f t="shared" si="10"/>
        <v>8.1524245416489827E-3</v>
      </c>
      <c r="AN23" s="21">
        <f t="shared" si="11"/>
        <v>4.1326324589301402E-3</v>
      </c>
      <c r="AO23" s="21">
        <f t="shared" si="12"/>
        <v>3.7915376885871961E-3</v>
      </c>
      <c r="AP23" s="21">
        <f t="shared" si="13"/>
        <v>1.199175025590762E-2</v>
      </c>
      <c r="AQ23" s="21">
        <f t="shared" si="13"/>
        <v>8.1524245416489827E-3</v>
      </c>
      <c r="AR23" s="21">
        <f t="shared" si="13"/>
        <v>4.1326324589301402E-3</v>
      </c>
      <c r="AS23" s="21">
        <f t="shared" si="13"/>
        <v>3.7915376885871961E-3</v>
      </c>
      <c r="AT23" s="21"/>
      <c r="AU23" s="22"/>
      <c r="AZ23">
        <f t="shared" si="68"/>
        <v>172.54513830273066</v>
      </c>
      <c r="BA23">
        <f t="shared" si="51"/>
        <v>171.56380336383583</v>
      </c>
      <c r="BB23">
        <f t="shared" si="52"/>
        <v>171.43326100044979</v>
      </c>
      <c r="BC23">
        <f t="shared" si="53"/>
        <v>171.44391093863621</v>
      </c>
      <c r="BD23" s="9">
        <f t="shared" si="14"/>
        <v>-1.6751583027306651</v>
      </c>
      <c r="BE23" s="9">
        <f t="shared" si="15"/>
        <v>-0.69382336383583265</v>
      </c>
      <c r="BF23" s="9">
        <f t="shared" si="16"/>
        <v>-0.56328100044979124</v>
      </c>
      <c r="BG23" s="9">
        <f t="shared" si="17"/>
        <v>-0.57393093863620948</v>
      </c>
      <c r="BH23">
        <f t="shared" si="18"/>
        <v>1.6751583027306651</v>
      </c>
      <c r="BI23">
        <f t="shared" si="19"/>
        <v>0.69382336383583265</v>
      </c>
      <c r="BJ23">
        <f t="shared" si="20"/>
        <v>0.56328100044979124</v>
      </c>
      <c r="BK23">
        <f t="shared" si="21"/>
        <v>0.57393093863620948</v>
      </c>
      <c r="BL23" s="9">
        <f t="shared" si="22"/>
        <v>2.8061553392074825</v>
      </c>
      <c r="BM23" s="9">
        <f t="shared" si="23"/>
        <v>0.48139086020447019</v>
      </c>
      <c r="BN23" s="9">
        <f t="shared" si="24"/>
        <v>0.31728548546771773</v>
      </c>
      <c r="BO23" s="9">
        <f t="shared" si="25"/>
        <v>0.32939672232384043</v>
      </c>
      <c r="BP23" s="21">
        <f t="shared" si="26"/>
        <v>-9.8037016375296885E-3</v>
      </c>
      <c r="BQ23" s="21">
        <f t="shared" si="27"/>
        <v>-4.0605340027302199E-3</v>
      </c>
      <c r="BR23" s="21">
        <f t="shared" si="28"/>
        <v>-3.2965474710642049E-3</v>
      </c>
      <c r="BS23" s="21">
        <f t="shared" si="29"/>
        <v>-3.3588752022807606E-3</v>
      </c>
      <c r="BT23" s="21">
        <f t="shared" si="30"/>
        <v>9.8037016375296885E-3</v>
      </c>
      <c r="BU23" s="21">
        <f t="shared" si="31"/>
        <v>4.0605340027302199E-3</v>
      </c>
      <c r="BV23" s="21">
        <f t="shared" si="32"/>
        <v>3.2965474710642049E-3</v>
      </c>
      <c r="BW23" s="21">
        <f t="shared" si="33"/>
        <v>3.3588752022807606E-3</v>
      </c>
      <c r="CA23">
        <f t="shared" si="54"/>
        <v>65.732124016076824</v>
      </c>
      <c r="CC23">
        <f t="shared" si="55"/>
        <v>0.11317969495843007</v>
      </c>
      <c r="CD23" s="9">
        <f t="shared" si="34"/>
        <v>65.845303711035257</v>
      </c>
      <c r="CE23">
        <f t="shared" si="35"/>
        <v>0.15959428896474037</v>
      </c>
      <c r="CG23">
        <f t="shared" si="56"/>
        <v>0.19345409865378671</v>
      </c>
      <c r="CH23" s="9">
        <f t="shared" si="36"/>
        <v>65.925578114730612</v>
      </c>
      <c r="CI23">
        <f t="shared" si="37"/>
        <v>7.9319885269384827E-2</v>
      </c>
      <c r="CK23">
        <f t="shared" si="57"/>
        <v>0.14518069928139604</v>
      </c>
      <c r="CL23" s="9">
        <f t="shared" si="38"/>
        <v>65.877304715358221</v>
      </c>
      <c r="CM23">
        <f t="shared" si="39"/>
        <v>0.12759328464177599</v>
      </c>
      <c r="CO23">
        <f t="shared" si="58"/>
        <v>-1.5387495738310081E-2</v>
      </c>
      <c r="CP23" s="9">
        <f t="shared" si="40"/>
        <v>65.716736520338515</v>
      </c>
      <c r="CQ23">
        <f t="shared" si="41"/>
        <v>0.28816147966148264</v>
      </c>
      <c r="CY23">
        <f t="shared" si="69"/>
        <v>171.43326100044979</v>
      </c>
      <c r="DA23">
        <f t="shared" si="60"/>
        <v>-0.24259141140674309</v>
      </c>
      <c r="DB23" s="9">
        <f t="shared" si="42"/>
        <v>171.19066958904304</v>
      </c>
      <c r="DC23">
        <f t="shared" si="43"/>
        <v>0.32068958904304168</v>
      </c>
      <c r="DE23">
        <f t="shared" si="61"/>
        <v>-4.7872287256917785E-2</v>
      </c>
      <c r="DF23" s="9">
        <f t="shared" si="44"/>
        <v>171.38538871319287</v>
      </c>
      <c r="DG23">
        <f t="shared" si="45"/>
        <v>0.51540871319286907</v>
      </c>
      <c r="DI23">
        <f t="shared" si="62"/>
        <v>8.3991292867627687E-2</v>
      </c>
      <c r="DJ23" s="9">
        <f t="shared" si="46"/>
        <v>171.51725229331743</v>
      </c>
      <c r="DK23">
        <f t="shared" si="47"/>
        <v>0.64727229331742819</v>
      </c>
      <c r="DM23">
        <f t="shared" si="63"/>
        <v>-3.6350055965610764E-2</v>
      </c>
      <c r="DN23" s="9">
        <f t="shared" si="48"/>
        <v>171.39691094448418</v>
      </c>
      <c r="DO23">
        <f t="shared" si="49"/>
        <v>0.5269309444841781</v>
      </c>
    </row>
    <row r="24" spans="1:119" x14ac:dyDescent="0.2">
      <c r="A24" s="3">
        <v>43810</v>
      </c>
      <c r="B24" s="4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  <c r="R24">
        <f t="shared" si="64"/>
        <v>65.340026027914561</v>
      </c>
      <c r="S24">
        <f t="shared" si="65"/>
        <v>65.638990033779521</v>
      </c>
      <c r="T24">
        <f t="shared" si="66"/>
        <v>65.895788406430725</v>
      </c>
      <c r="U24">
        <f t="shared" si="67"/>
        <v>65.949840787152368</v>
      </c>
      <c r="V24">
        <f>ABS($C24-R24)/$C24*100</f>
        <v>1.8445230063118427</v>
      </c>
      <c r="W24">
        <f>ABS($C24-S24)/$C24*100</f>
        <v>1.395411544570426</v>
      </c>
      <c r="X24">
        <f>ABS($C24-T24)/$C24*100</f>
        <v>1.0096423875760097</v>
      </c>
      <c r="Y24">
        <f>ABS($C24-U24)/$C24*100</f>
        <v>0.9284435032947167</v>
      </c>
      <c r="Z24" s="9">
        <f t="shared" si="0"/>
        <v>1.2278599720854402</v>
      </c>
      <c r="AA24" s="9">
        <f t="shared" si="1"/>
        <v>0.92889596622048032</v>
      </c>
      <c r="AB24" s="9">
        <f t="shared" si="2"/>
        <v>0.67209759356927634</v>
      </c>
      <c r="AC24" s="9">
        <f t="shared" si="3"/>
        <v>0.61804521284763325</v>
      </c>
      <c r="AD24">
        <f>ABS(Z24)</f>
        <v>1.2278599720854402</v>
      </c>
      <c r="AE24">
        <f>ABS(AA24)</f>
        <v>0.92889596622048032</v>
      </c>
      <c r="AF24">
        <f t="shared" si="4"/>
        <v>0.67209759356927634</v>
      </c>
      <c r="AG24">
        <f t="shared" si="5"/>
        <v>0.61804521284763325</v>
      </c>
      <c r="AH24" s="9">
        <f t="shared" si="6"/>
        <v>1.507640111049658</v>
      </c>
      <c r="AI24" s="9">
        <f t="shared" si="7"/>
        <v>0.86284771606067967</v>
      </c>
      <c r="AJ24" s="9">
        <f t="shared" si="8"/>
        <v>0.45171517528161215</v>
      </c>
      <c r="AK24" s="9">
        <f t="shared" si="9"/>
        <v>0.38197988512387632</v>
      </c>
      <c r="AL24" s="21">
        <f t="shared" si="50"/>
        <v>1.8445230063118427E-2</v>
      </c>
      <c r="AM24" s="21">
        <f t="shared" si="10"/>
        <v>1.395411544570426E-2</v>
      </c>
      <c r="AN24" s="21">
        <f t="shared" si="11"/>
        <v>1.0096423875760097E-2</v>
      </c>
      <c r="AO24" s="21">
        <f t="shared" si="12"/>
        <v>9.2844350329471664E-3</v>
      </c>
      <c r="AP24" s="21">
        <f t="shared" si="13"/>
        <v>1.8445230063118427E-2</v>
      </c>
      <c r="AQ24" s="21">
        <f t="shared" si="13"/>
        <v>1.395411544570426E-2</v>
      </c>
      <c r="AR24" s="21">
        <f t="shared" si="13"/>
        <v>1.0096423875760097E-2</v>
      </c>
      <c r="AS24" s="21">
        <f t="shared" si="13"/>
        <v>9.2844350329471664E-3</v>
      </c>
      <c r="AT24" s="21"/>
      <c r="AZ24">
        <f t="shared" si="68"/>
        <v>172.27711297429374</v>
      </c>
      <c r="BA24">
        <f t="shared" si="51"/>
        <v>171.34177988740836</v>
      </c>
      <c r="BB24">
        <f t="shared" si="52"/>
        <v>171.09529240017991</v>
      </c>
      <c r="BC24">
        <f t="shared" si="53"/>
        <v>170.99624480649996</v>
      </c>
      <c r="BD24" s="9">
        <f t="shared" si="14"/>
        <v>0.52697902570625388</v>
      </c>
      <c r="BE24" s="9">
        <f t="shared" si="15"/>
        <v>1.4623121125916327</v>
      </c>
      <c r="BF24" s="9">
        <f t="shared" si="16"/>
        <v>1.7087995998200824</v>
      </c>
      <c r="BG24" s="9">
        <f t="shared" si="17"/>
        <v>1.807847193500038</v>
      </c>
      <c r="BH24">
        <f t="shared" si="18"/>
        <v>0.52697902570625388</v>
      </c>
      <c r="BI24">
        <f t="shared" si="19"/>
        <v>1.4623121125916327</v>
      </c>
      <c r="BJ24">
        <f t="shared" si="20"/>
        <v>1.7087995998200824</v>
      </c>
      <c r="BK24">
        <f t="shared" si="21"/>
        <v>1.807847193500038</v>
      </c>
      <c r="BL24" s="9">
        <f t="shared" si="22"/>
        <v>0.2777068935343126</v>
      </c>
      <c r="BM24" s="9">
        <f t="shared" si="23"/>
        <v>2.138356714632204</v>
      </c>
      <c r="BN24" s="9">
        <f t="shared" si="24"/>
        <v>2.919996072345274</v>
      </c>
      <c r="BO24" s="9">
        <f t="shared" si="25"/>
        <v>3.2683114750459636</v>
      </c>
      <c r="BP24" s="21">
        <f t="shared" si="26"/>
        <v>3.0495749238753783E-3</v>
      </c>
      <c r="BQ24" s="21">
        <f t="shared" si="27"/>
        <v>8.4622539644005242E-3</v>
      </c>
      <c r="BR24" s="21">
        <f t="shared" si="28"/>
        <v>9.888652404250256E-3</v>
      </c>
      <c r="BS24" s="21">
        <f t="shared" si="29"/>
        <v>1.0461830924119772E-2</v>
      </c>
      <c r="BT24" s="21">
        <f t="shared" si="30"/>
        <v>3.0495749238753783E-3</v>
      </c>
      <c r="BU24" s="21">
        <f t="shared" si="31"/>
        <v>8.4622539644005242E-3</v>
      </c>
      <c r="BV24" s="21">
        <f t="shared" si="32"/>
        <v>9.888652404250256E-3</v>
      </c>
      <c r="BW24" s="21">
        <f t="shared" si="33"/>
        <v>1.0461830924119772E-2</v>
      </c>
      <c r="CA24">
        <f t="shared" si="54"/>
        <v>65.895788406430725</v>
      </c>
      <c r="CC24">
        <f t="shared" si="55"/>
        <v>0.12125724622170542</v>
      </c>
      <c r="CD24" s="9">
        <f t="shared" si="34"/>
        <v>66.017045652652428</v>
      </c>
      <c r="CE24">
        <f t="shared" si="35"/>
        <v>0.55084034734757381</v>
      </c>
      <c r="CG24">
        <f t="shared" si="56"/>
        <v>0.18272980366582786</v>
      </c>
      <c r="CH24" s="9">
        <f t="shared" si="36"/>
        <v>66.078518210096547</v>
      </c>
      <c r="CI24">
        <f t="shared" si="37"/>
        <v>0.48936778990345431</v>
      </c>
      <c r="CK24">
        <f t="shared" si="57"/>
        <v>0.15737993538924933</v>
      </c>
      <c r="CL24" s="9">
        <f t="shared" si="38"/>
        <v>66.053168341819969</v>
      </c>
      <c r="CM24">
        <f t="shared" si="39"/>
        <v>0.51471765818003234</v>
      </c>
      <c r="CO24">
        <f t="shared" si="58"/>
        <v>0.13859712630099144</v>
      </c>
      <c r="CP24" s="9">
        <f t="shared" si="40"/>
        <v>66.034385532731719</v>
      </c>
      <c r="CQ24">
        <f t="shared" si="41"/>
        <v>0.53350046726828282</v>
      </c>
      <c r="CY24">
        <f t="shared" si="69"/>
        <v>171.09529240017991</v>
      </c>
      <c r="DA24">
        <f t="shared" si="60"/>
        <v>-0.25785176162484413</v>
      </c>
      <c r="DB24" s="9">
        <f t="shared" si="42"/>
        <v>170.83744063855508</v>
      </c>
      <c r="DC24">
        <f t="shared" si="43"/>
        <v>1.9666513614449173</v>
      </c>
      <c r="DE24">
        <f t="shared" si="61"/>
        <v>-0.15230695994158228</v>
      </c>
      <c r="DF24" s="9">
        <f t="shared" si="44"/>
        <v>170.94298544023835</v>
      </c>
      <c r="DG24">
        <f t="shared" si="45"/>
        <v>1.8611065597616516</v>
      </c>
      <c r="DI24">
        <f t="shared" si="62"/>
        <v>-0.19450223660312391</v>
      </c>
      <c r="DJ24" s="9">
        <f t="shared" si="46"/>
        <v>170.9007901635768</v>
      </c>
      <c r="DK24">
        <f t="shared" si="47"/>
        <v>1.9033018364231964</v>
      </c>
      <c r="DM24">
        <f t="shared" si="63"/>
        <v>-0.2957420040672778</v>
      </c>
      <c r="DN24" s="9">
        <f t="shared" si="48"/>
        <v>170.79955039611264</v>
      </c>
      <c r="DO24">
        <f t="shared" si="49"/>
        <v>2.0045416038873611</v>
      </c>
    </row>
    <row r="25" spans="1:119" x14ac:dyDescent="0.2">
      <c r="A25" s="3">
        <v>43811</v>
      </c>
      <c r="B25" s="4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  <c r="R25">
        <f t="shared" si="64"/>
        <v>65.536483623448234</v>
      </c>
      <c r="S25">
        <f t="shared" si="65"/>
        <v>65.936236742970067</v>
      </c>
      <c r="T25">
        <f t="shared" si="66"/>
        <v>66.299046962572291</v>
      </c>
      <c r="U25">
        <f t="shared" si="67"/>
        <v>66.431916053173524</v>
      </c>
      <c r="V25">
        <f>ABS($C25-R25)/$C25*100</f>
        <v>1.7996389625274354</v>
      </c>
      <c r="W25">
        <f>ABS($C25-S25)/$C25*100</f>
        <v>1.2006458751281814</v>
      </c>
      <c r="X25">
        <f>ABS($C25-T25)/$C25*100</f>
        <v>0.65700830742267557</v>
      </c>
      <c r="Y25">
        <f>ABS($C25-U25)/$C25*100</f>
        <v>0.45791626057545448</v>
      </c>
      <c r="Z25" s="9">
        <f t="shared" si="0"/>
        <v>1.2010343765517604</v>
      </c>
      <c r="AA25" s="9">
        <f t="shared" si="1"/>
        <v>0.80128125702992747</v>
      </c>
      <c r="AB25" s="9">
        <f t="shared" si="2"/>
        <v>0.43847103742770344</v>
      </c>
      <c r="AC25" s="9">
        <f t="shared" si="3"/>
        <v>0.30560194682647079</v>
      </c>
      <c r="AD25">
        <f>ABS(Z25)</f>
        <v>1.2010343765517604</v>
      </c>
      <c r="AE25">
        <f>ABS(AA25)</f>
        <v>0.80128125702992747</v>
      </c>
      <c r="AF25">
        <f t="shared" si="4"/>
        <v>0.43847103742770344</v>
      </c>
      <c r="AG25">
        <f t="shared" si="5"/>
        <v>0.30560194682647079</v>
      </c>
      <c r="AH25" s="9">
        <f t="shared" si="6"/>
        <v>1.4424835736590758</v>
      </c>
      <c r="AI25" s="9">
        <f t="shared" si="7"/>
        <v>0.64205165286746069</v>
      </c>
      <c r="AJ25" s="9">
        <f t="shared" si="8"/>
        <v>0.1922568506629265</v>
      </c>
      <c r="AK25" s="9">
        <f t="shared" si="9"/>
        <v>9.3392549904129082E-2</v>
      </c>
      <c r="AL25" s="21">
        <f t="shared" si="50"/>
        <v>1.7996389625274355E-2</v>
      </c>
      <c r="AM25" s="21">
        <f t="shared" si="10"/>
        <v>1.2006458751281814E-2</v>
      </c>
      <c r="AN25" s="21">
        <f t="shared" si="11"/>
        <v>6.5700830742267558E-3</v>
      </c>
      <c r="AO25" s="21">
        <f t="shared" si="12"/>
        <v>4.579162605754545E-3</v>
      </c>
      <c r="AP25" s="21">
        <f t="shared" si="13"/>
        <v>1.7996389625274355E-2</v>
      </c>
      <c r="AQ25" s="21">
        <f t="shared" si="13"/>
        <v>1.2006458751281814E-2</v>
      </c>
      <c r="AR25" s="21">
        <f t="shared" si="13"/>
        <v>6.5700830742267558E-3</v>
      </c>
      <c r="AS25" s="21">
        <f t="shared" si="13"/>
        <v>4.579162605754545E-3</v>
      </c>
      <c r="AT25" s="21"/>
      <c r="AZ25">
        <f t="shared" si="68"/>
        <v>172.36142961840673</v>
      </c>
      <c r="BA25">
        <f t="shared" si="51"/>
        <v>171.80971976343767</v>
      </c>
      <c r="BB25">
        <f t="shared" si="52"/>
        <v>172.12057216007196</v>
      </c>
      <c r="BC25">
        <f t="shared" si="53"/>
        <v>172.40636561743</v>
      </c>
      <c r="BD25" s="9">
        <f t="shared" si="14"/>
        <v>1.79755138159328</v>
      </c>
      <c r="BE25" s="9">
        <f t="shared" si="15"/>
        <v>2.3492612365623415</v>
      </c>
      <c r="BF25" s="9">
        <f t="shared" si="16"/>
        <v>2.0384088399280529</v>
      </c>
      <c r="BG25" s="9">
        <f t="shared" si="17"/>
        <v>1.7526153825700135</v>
      </c>
      <c r="BH25">
        <f t="shared" si="18"/>
        <v>1.79755138159328</v>
      </c>
      <c r="BI25">
        <f t="shared" si="19"/>
        <v>2.3492612365623415</v>
      </c>
      <c r="BJ25">
        <f t="shared" si="20"/>
        <v>2.0384088399280529</v>
      </c>
      <c r="BK25">
        <f t="shared" si="21"/>
        <v>1.7526153825700135</v>
      </c>
      <c r="BL25" s="9">
        <f t="shared" si="22"/>
        <v>3.2311909694679097</v>
      </c>
      <c r="BM25" s="9">
        <f t="shared" si="23"/>
        <v>5.5190283576144221</v>
      </c>
      <c r="BN25" s="9">
        <f t="shared" si="24"/>
        <v>4.1551105986968304</v>
      </c>
      <c r="BO25" s="9">
        <f t="shared" si="25"/>
        <v>3.0716606792210346</v>
      </c>
      <c r="BP25" s="21">
        <f t="shared" si="26"/>
        <v>1.0321324638396225E-2</v>
      </c>
      <c r="BQ25" s="21">
        <f t="shared" si="27"/>
        <v>1.348917651603819E-2</v>
      </c>
      <c r="BR25" s="21">
        <f t="shared" si="28"/>
        <v>1.1704299302991746E-2</v>
      </c>
      <c r="BS25" s="21">
        <f t="shared" si="29"/>
        <v>1.0063307516538658E-2</v>
      </c>
      <c r="BT25" s="21">
        <f t="shared" si="30"/>
        <v>1.0321324638396225E-2</v>
      </c>
      <c r="BU25" s="21">
        <f t="shared" si="31"/>
        <v>1.348917651603819E-2</v>
      </c>
      <c r="BV25" s="21">
        <f t="shared" si="32"/>
        <v>1.1704299302991746E-2</v>
      </c>
      <c r="BW25" s="21">
        <f t="shared" si="33"/>
        <v>1.0063307516538658E-2</v>
      </c>
      <c r="CA25">
        <f t="shared" si="54"/>
        <v>66.299046962572291</v>
      </c>
      <c r="CC25">
        <f t="shared" si="55"/>
        <v>0.16637745580888308</v>
      </c>
      <c r="CD25" s="9">
        <f t="shared" si="34"/>
        <v>66.465424418381176</v>
      </c>
      <c r="CE25">
        <f t="shared" si="35"/>
        <v>0.2720935816188188</v>
      </c>
      <c r="CG25">
        <f t="shared" si="56"/>
        <v>0.26212015455709348</v>
      </c>
      <c r="CH25" s="9">
        <f t="shared" si="36"/>
        <v>66.561167117129386</v>
      </c>
      <c r="CI25">
        <f t="shared" si="37"/>
        <v>0.17635088287060796</v>
      </c>
      <c r="CK25">
        <f t="shared" si="57"/>
        <v>0.31965982508577823</v>
      </c>
      <c r="CL25" s="9">
        <f t="shared" si="38"/>
        <v>66.61870678765807</v>
      </c>
      <c r="CM25">
        <f t="shared" si="39"/>
        <v>0.11881121234192449</v>
      </c>
      <c r="CO25">
        <f t="shared" si="58"/>
        <v>0.36620595596388539</v>
      </c>
      <c r="CP25" s="9">
        <f t="shared" si="40"/>
        <v>66.665252918536183</v>
      </c>
      <c r="CQ25">
        <f t="shared" si="41"/>
        <v>7.2265081463811498E-2</v>
      </c>
      <c r="CY25">
        <f t="shared" si="69"/>
        <v>172.12057216007196</v>
      </c>
      <c r="DA25">
        <f t="shared" si="60"/>
        <v>-5.2550718182142048E-2</v>
      </c>
      <c r="DB25" s="9">
        <f t="shared" si="42"/>
        <v>172.06802144188981</v>
      </c>
      <c r="DC25">
        <f t="shared" si="43"/>
        <v>2.0909595581101996</v>
      </c>
      <c r="DE25">
        <f t="shared" si="61"/>
        <v>0.27162425919852312</v>
      </c>
      <c r="DF25" s="9">
        <f t="shared" si="44"/>
        <v>172.39219641927048</v>
      </c>
      <c r="DG25">
        <f t="shared" si="45"/>
        <v>1.766784580729535</v>
      </c>
      <c r="DI25">
        <f t="shared" si="62"/>
        <v>0.6105538810836868</v>
      </c>
      <c r="DJ25" s="9">
        <f t="shared" si="46"/>
        <v>172.73112604115565</v>
      </c>
      <c r="DK25">
        <f t="shared" si="47"/>
        <v>1.4278549588443639</v>
      </c>
      <c r="DM25">
        <f t="shared" si="63"/>
        <v>0.84033671293773871</v>
      </c>
      <c r="DN25" s="9">
        <f t="shared" si="48"/>
        <v>172.96090887300969</v>
      </c>
      <c r="DO25">
        <f t="shared" si="49"/>
        <v>1.1980721269903256</v>
      </c>
    </row>
    <row r="26" spans="1:119" x14ac:dyDescent="0.2">
      <c r="A26" s="3">
        <v>43812</v>
      </c>
      <c r="B26" s="4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  <c r="R26">
        <f t="shared" si="64"/>
        <v>65.728649123696513</v>
      </c>
      <c r="S26">
        <f t="shared" si="65"/>
        <v>66.192646745219633</v>
      </c>
      <c r="T26">
        <f t="shared" si="66"/>
        <v>66.562129585028913</v>
      </c>
      <c r="U26">
        <f t="shared" si="67"/>
        <v>66.670285571698173</v>
      </c>
      <c r="V26">
        <f>ABS($C26-R26)/$C26*100</f>
        <v>2.8325318584105679</v>
      </c>
      <c r="W26">
        <f>ABS($C26-S26)/$C26*100</f>
        <v>2.1465984837222569</v>
      </c>
      <c r="X26">
        <f>ABS($C26-T26)/$C26*100</f>
        <v>1.6003874700367671</v>
      </c>
      <c r="Y26">
        <f>ABS($C26-U26)/$C26*100</f>
        <v>1.4404991484430907</v>
      </c>
      <c r="Z26" s="9">
        <f t="shared" si="0"/>
        <v>1.9160578763034835</v>
      </c>
      <c r="AA26" s="9">
        <f t="shared" si="1"/>
        <v>1.4520602547803634</v>
      </c>
      <c r="AB26" s="9">
        <f t="shared" si="2"/>
        <v>1.0825774149710838</v>
      </c>
      <c r="AC26" s="9">
        <f t="shared" si="3"/>
        <v>0.97442142830182377</v>
      </c>
      <c r="AD26">
        <f>ABS(Z26)</f>
        <v>1.9160578763034835</v>
      </c>
      <c r="AE26">
        <f>ABS(AA26)</f>
        <v>1.4520602547803634</v>
      </c>
      <c r="AF26">
        <f t="shared" si="4"/>
        <v>1.0825774149710838</v>
      </c>
      <c r="AG26">
        <f t="shared" si="5"/>
        <v>0.97442142830182377</v>
      </c>
      <c r="AH26" s="9">
        <f t="shared" si="6"/>
        <v>3.671277785344615</v>
      </c>
      <c r="AI26" s="9">
        <f t="shared" si="7"/>
        <v>2.1084789835128137</v>
      </c>
      <c r="AJ26" s="9">
        <f t="shared" si="8"/>
        <v>1.1719738594054743</v>
      </c>
      <c r="AK26" s="9">
        <f t="shared" si="9"/>
        <v>0.94949711993376629</v>
      </c>
      <c r="AL26" s="21">
        <f t="shared" si="50"/>
        <v>2.8325318584105679E-2</v>
      </c>
      <c r="AM26" s="21">
        <f t="shared" si="10"/>
        <v>2.146598483722257E-2</v>
      </c>
      <c r="AN26" s="21">
        <f t="shared" si="11"/>
        <v>1.6003874700367671E-2</v>
      </c>
      <c r="AO26" s="21">
        <f t="shared" si="12"/>
        <v>1.4404991484430908E-2</v>
      </c>
      <c r="AP26" s="21">
        <f t="shared" si="13"/>
        <v>2.8325318584105679E-2</v>
      </c>
      <c r="AQ26" s="21">
        <f t="shared" si="13"/>
        <v>2.146598483722257E-2</v>
      </c>
      <c r="AR26" s="21">
        <f t="shared" si="13"/>
        <v>1.6003874700367671E-2</v>
      </c>
      <c r="AS26" s="21">
        <f t="shared" si="13"/>
        <v>1.4404991484430908E-2</v>
      </c>
      <c r="AT26" s="21"/>
      <c r="AZ26">
        <f t="shared" si="68"/>
        <v>172.64903783946167</v>
      </c>
      <c r="BA26">
        <f t="shared" si="51"/>
        <v>172.56148335913761</v>
      </c>
      <c r="BB26">
        <f t="shared" si="52"/>
        <v>173.3436174640288</v>
      </c>
      <c r="BC26">
        <f t="shared" si="53"/>
        <v>173.7734056158346</v>
      </c>
      <c r="BD26" s="9">
        <f t="shared" si="14"/>
        <v>1.1074011605383305</v>
      </c>
      <c r="BE26" s="9">
        <f t="shared" si="15"/>
        <v>1.1949556408623891</v>
      </c>
      <c r="BF26" s="9">
        <f t="shared" si="16"/>
        <v>0.41282153597120441</v>
      </c>
      <c r="BG26" s="9">
        <f t="shared" si="17"/>
        <v>-1.6966615834604681E-2</v>
      </c>
      <c r="BH26">
        <f t="shared" si="18"/>
        <v>1.1074011605383305</v>
      </c>
      <c r="BI26">
        <f t="shared" si="19"/>
        <v>1.1949556408623891</v>
      </c>
      <c r="BJ26">
        <f t="shared" si="20"/>
        <v>0.41282153597120441</v>
      </c>
      <c r="BK26">
        <f t="shared" si="21"/>
        <v>1.6966615834604681E-2</v>
      </c>
      <c r="BL26" s="9">
        <f t="shared" si="22"/>
        <v>1.2263373303616412</v>
      </c>
      <c r="BM26" s="9">
        <f t="shared" si="23"/>
        <v>1.4279189836288431</v>
      </c>
      <c r="BN26" s="9">
        <f t="shared" si="24"/>
        <v>0.17042162056162441</v>
      </c>
      <c r="BO26" s="9">
        <f t="shared" si="25"/>
        <v>2.8786605287905829E-4</v>
      </c>
      <c r="BP26" s="21">
        <f t="shared" si="26"/>
        <v>6.3732956712949816E-3</v>
      </c>
      <c r="BQ26" s="21">
        <f t="shared" si="27"/>
        <v>6.8771876756888945E-3</v>
      </c>
      <c r="BR26" s="21">
        <f t="shared" si="28"/>
        <v>2.3758632390665211E-3</v>
      </c>
      <c r="BS26" s="21">
        <f t="shared" si="29"/>
        <v>-9.7645968876035043E-5</v>
      </c>
      <c r="BT26" s="21">
        <f t="shared" si="30"/>
        <v>6.3732956712949816E-3</v>
      </c>
      <c r="BU26" s="21">
        <f t="shared" si="31"/>
        <v>6.8771876756888945E-3</v>
      </c>
      <c r="BV26" s="21">
        <f t="shared" si="32"/>
        <v>2.3758632390665211E-3</v>
      </c>
      <c r="BW26" s="21">
        <f t="shared" si="33"/>
        <v>9.7645968876035043E-5</v>
      </c>
      <c r="CA26">
        <f t="shared" si="54"/>
        <v>66.562129585028913</v>
      </c>
      <c r="CC26">
        <f t="shared" si="55"/>
        <v>0.1818502824725213</v>
      </c>
      <c r="CD26" s="9">
        <f t="shared" si="34"/>
        <v>66.743979867501437</v>
      </c>
      <c r="CE26">
        <f t="shared" si="35"/>
        <v>0.90072713249855951</v>
      </c>
      <c r="CG26">
        <f t="shared" si="56"/>
        <v>0.26246664300092376</v>
      </c>
      <c r="CH26" s="9">
        <f t="shared" si="36"/>
        <v>66.824596228029833</v>
      </c>
      <c r="CI26">
        <f t="shared" si="37"/>
        <v>0.82011077197016391</v>
      </c>
      <c r="CK26">
        <f t="shared" si="57"/>
        <v>0.28231887135053513</v>
      </c>
      <c r="CL26" s="9">
        <f t="shared" si="38"/>
        <v>66.844448456379453</v>
      </c>
      <c r="CM26">
        <f t="shared" si="39"/>
        <v>0.80025854362054361</v>
      </c>
      <c r="CO26">
        <f t="shared" si="58"/>
        <v>0.27751988914763892</v>
      </c>
      <c r="CP26" s="9">
        <f t="shared" si="40"/>
        <v>66.839649474176554</v>
      </c>
      <c r="CQ26">
        <f t="shared" si="41"/>
        <v>0.80505752582344314</v>
      </c>
      <c r="CY26">
        <f t="shared" si="69"/>
        <v>173.3436174640288</v>
      </c>
      <c r="DA26">
        <f t="shared" si="60"/>
        <v>0.15154464536009468</v>
      </c>
      <c r="DB26" s="9">
        <f t="shared" si="42"/>
        <v>173.4951621093889</v>
      </c>
      <c r="DC26">
        <f t="shared" si="43"/>
        <v>0.26127689061110004</v>
      </c>
      <c r="DE26">
        <f t="shared" si="61"/>
        <v>0.61413583531151628</v>
      </c>
      <c r="DF26" s="9">
        <f t="shared" si="44"/>
        <v>173.95775329934031</v>
      </c>
      <c r="DG26">
        <f t="shared" si="45"/>
        <v>0.20131429934031075</v>
      </c>
      <c r="DI26">
        <f t="shared" si="62"/>
        <v>1.0147982201799663</v>
      </c>
      <c r="DJ26" s="9">
        <f t="shared" si="46"/>
        <v>174.35841568420875</v>
      </c>
      <c r="DK26">
        <f t="shared" si="47"/>
        <v>0.60197668420875061</v>
      </c>
      <c r="DM26">
        <f t="shared" si="63"/>
        <v>1.1694661012141636</v>
      </c>
      <c r="DN26" s="9">
        <f t="shared" si="48"/>
        <v>174.51308356524297</v>
      </c>
      <c r="DO26">
        <f t="shared" si="49"/>
        <v>0.75664456524296497</v>
      </c>
    </row>
    <row r="27" spans="1:119" x14ac:dyDescent="0.2">
      <c r="A27" s="3">
        <v>43815</v>
      </c>
      <c r="B27" s="4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  <c r="R27">
        <f t="shared" si="64"/>
        <v>66.035218383905061</v>
      </c>
      <c r="S27">
        <f t="shared" si="65"/>
        <v>66.657306026749339</v>
      </c>
      <c r="T27">
        <f t="shared" si="66"/>
        <v>67.21167603401156</v>
      </c>
      <c r="U27">
        <f t="shared" si="67"/>
        <v>67.430334285773597</v>
      </c>
      <c r="V27">
        <f>ABS($C27-R27)/$C27*100</f>
        <v>4.0222538222481372</v>
      </c>
      <c r="W27">
        <f>ABS($C27-S27)/$C27*100</f>
        <v>3.1180912958503062</v>
      </c>
      <c r="X27">
        <f>ABS($C27-T27)/$C27*100</f>
        <v>2.3123517958119408</v>
      </c>
      <c r="Y27">
        <f>ABS($C27-U27)/$C27*100</f>
        <v>1.9945467411624542</v>
      </c>
      <c r="Z27" s="9">
        <f t="shared" si="0"/>
        <v>2.7674166160949341</v>
      </c>
      <c r="AA27" s="9">
        <f t="shared" si="1"/>
        <v>2.1453289732506562</v>
      </c>
      <c r="AB27" s="9">
        <f t="shared" si="2"/>
        <v>1.5909589659884347</v>
      </c>
      <c r="AC27" s="9">
        <f t="shared" si="3"/>
        <v>1.3723007142263981</v>
      </c>
      <c r="AD27">
        <f>ABS(Z27)</f>
        <v>2.7674166160949341</v>
      </c>
      <c r="AE27">
        <f>ABS(AA27)</f>
        <v>2.1453289732506562</v>
      </c>
      <c r="AF27">
        <f t="shared" si="4"/>
        <v>1.5909589659884347</v>
      </c>
      <c r="AG27">
        <f t="shared" si="5"/>
        <v>1.3723007142263981</v>
      </c>
      <c r="AH27" s="9">
        <f t="shared" si="6"/>
        <v>7.6585947270383352</v>
      </c>
      <c r="AI27" s="9">
        <f t="shared" si="7"/>
        <v>4.6024364034687144</v>
      </c>
      <c r="AJ27" s="9">
        <f t="shared" si="8"/>
        <v>2.5311504314589892</v>
      </c>
      <c r="AK27" s="9">
        <f t="shared" si="9"/>
        <v>1.8832092502662823</v>
      </c>
      <c r="AL27" s="21">
        <f t="shared" si="50"/>
        <v>4.0222538222481369E-2</v>
      </c>
      <c r="AM27" s="21">
        <f t="shared" si="10"/>
        <v>3.1180912958503063E-2</v>
      </c>
      <c r="AN27" s="21">
        <f t="shared" si="11"/>
        <v>2.3123517958119406E-2</v>
      </c>
      <c r="AO27" s="21">
        <f t="shared" si="12"/>
        <v>1.9945467411624541E-2</v>
      </c>
      <c r="AP27" s="21">
        <f t="shared" si="13"/>
        <v>4.0222538222481369E-2</v>
      </c>
      <c r="AQ27" s="21">
        <f t="shared" si="13"/>
        <v>3.1180912958503063E-2</v>
      </c>
      <c r="AR27" s="21">
        <f t="shared" si="13"/>
        <v>2.3123517958119406E-2</v>
      </c>
      <c r="AS27" s="21">
        <f t="shared" si="13"/>
        <v>1.9945467411624541E-2</v>
      </c>
      <c r="AT27" s="21"/>
      <c r="AZ27">
        <f t="shared" si="68"/>
        <v>172.82622202514779</v>
      </c>
      <c r="BA27">
        <f t="shared" si="51"/>
        <v>172.94386916421357</v>
      </c>
      <c r="BB27">
        <f t="shared" si="52"/>
        <v>173.59131038561151</v>
      </c>
      <c r="BC27">
        <f t="shared" si="53"/>
        <v>173.76017165548359</v>
      </c>
      <c r="BD27" s="9">
        <f t="shared" si="14"/>
        <v>0.36077397485220786</v>
      </c>
      <c r="BE27" s="9">
        <f t="shared" si="15"/>
        <v>0.24312683578642691</v>
      </c>
      <c r="BF27" s="9">
        <f t="shared" si="16"/>
        <v>-0.40431438561151367</v>
      </c>
      <c r="BG27" s="9">
        <f t="shared" si="17"/>
        <v>-0.57317565548359539</v>
      </c>
      <c r="BH27">
        <f t="shared" si="18"/>
        <v>0.36077397485220786</v>
      </c>
      <c r="BI27">
        <f t="shared" si="19"/>
        <v>0.24312683578642691</v>
      </c>
      <c r="BJ27">
        <f t="shared" si="20"/>
        <v>0.40431438561151367</v>
      </c>
      <c r="BK27">
        <f t="shared" si="21"/>
        <v>0.57317565548359539</v>
      </c>
      <c r="BL27" s="9">
        <f t="shared" si="22"/>
        <v>0.13015786093066151</v>
      </c>
      <c r="BM27" s="9">
        <f t="shared" si="23"/>
        <v>5.9110658279520195E-2</v>
      </c>
      <c r="BN27" s="9">
        <f t="shared" si="24"/>
        <v>0.16347012241241576</v>
      </c>
      <c r="BO27" s="9">
        <f t="shared" si="25"/>
        <v>0.32853033203904924</v>
      </c>
      <c r="BP27" s="21">
        <f t="shared" si="26"/>
        <v>2.0831470213399155E-3</v>
      </c>
      <c r="BQ27" s="21">
        <f t="shared" si="27"/>
        <v>1.4038400191803484E-3</v>
      </c>
      <c r="BR27" s="21">
        <f t="shared" si="28"/>
        <v>-2.3345539500639742E-3</v>
      </c>
      <c r="BS27" s="21">
        <f t="shared" si="29"/>
        <v>-3.3095767506908856E-3</v>
      </c>
      <c r="BT27" s="21">
        <f t="shared" si="30"/>
        <v>2.0831470213399155E-3</v>
      </c>
      <c r="BU27" s="21">
        <f t="shared" si="31"/>
        <v>1.4038400191803484E-3</v>
      </c>
      <c r="BV27" s="21">
        <f t="shared" si="32"/>
        <v>2.3345539500639742E-3</v>
      </c>
      <c r="BW27" s="21">
        <f t="shared" si="33"/>
        <v>3.3095767506908856E-3</v>
      </c>
      <c r="CA27">
        <f t="shared" si="54"/>
        <v>67.21167603401156</v>
      </c>
      <c r="CC27">
        <f t="shared" si="55"/>
        <v>0.25668166911414148</v>
      </c>
      <c r="CD27" s="9">
        <f t="shared" si="34"/>
        <v>67.468357703125704</v>
      </c>
      <c r="CE27">
        <f t="shared" si="35"/>
        <v>1.3342772968742906</v>
      </c>
      <c r="CG27">
        <f t="shared" si="56"/>
        <v>0.40181537315434429</v>
      </c>
      <c r="CH27" s="9">
        <f t="shared" si="36"/>
        <v>67.61349140716591</v>
      </c>
      <c r="CI27">
        <f t="shared" si="37"/>
        <v>1.1891435928340854</v>
      </c>
      <c r="CK27">
        <f t="shared" si="57"/>
        <v>0.52468907258772934</v>
      </c>
      <c r="CL27" s="9">
        <f t="shared" si="38"/>
        <v>67.736365106599294</v>
      </c>
      <c r="CM27">
        <f t="shared" si="39"/>
        <v>1.0662698934007011</v>
      </c>
      <c r="CO27">
        <f t="shared" si="58"/>
        <v>0.59746273060574628</v>
      </c>
      <c r="CP27" s="9">
        <f t="shared" si="40"/>
        <v>67.809138764617302</v>
      </c>
      <c r="CQ27">
        <f t="shared" si="41"/>
        <v>0.99349623538269327</v>
      </c>
      <c r="CY27">
        <f t="shared" si="69"/>
        <v>173.59131038561151</v>
      </c>
      <c r="DA27">
        <f t="shared" si="60"/>
        <v>0.16692836955571333</v>
      </c>
      <c r="DB27" s="9">
        <f t="shared" si="42"/>
        <v>173.75823875516721</v>
      </c>
      <c r="DC27">
        <f t="shared" si="43"/>
        <v>0.57124275516721923</v>
      </c>
      <c r="DE27">
        <f t="shared" si="61"/>
        <v>0.48221638636914643</v>
      </c>
      <c r="DF27" s="9">
        <f t="shared" si="44"/>
        <v>174.07352677198065</v>
      </c>
      <c r="DG27">
        <f t="shared" si="45"/>
        <v>0.88653077198065944</v>
      </c>
      <c r="DI27">
        <f t="shared" si="62"/>
        <v>0.50850872310577799</v>
      </c>
      <c r="DJ27" s="9">
        <f t="shared" si="46"/>
        <v>174.0998191087173</v>
      </c>
      <c r="DK27">
        <f t="shared" si="47"/>
        <v>0.91282310871730488</v>
      </c>
      <c r="DM27">
        <f t="shared" si="63"/>
        <v>0.37674116673111463</v>
      </c>
      <c r="DN27" s="9">
        <f t="shared" si="48"/>
        <v>173.96805155234262</v>
      </c>
      <c r="DO27">
        <f t="shared" si="49"/>
        <v>0.7810555523426217</v>
      </c>
    </row>
    <row r="28" spans="1:119" x14ac:dyDescent="0.2">
      <c r="A28" s="3">
        <v>43816</v>
      </c>
      <c r="B28" s="4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  <c r="R28">
        <f t="shared" si="64"/>
        <v>66.478005042480248</v>
      </c>
      <c r="S28">
        <f t="shared" si="65"/>
        <v>67.34381129818955</v>
      </c>
      <c r="T28">
        <f t="shared" si="66"/>
        <v>68.166251413604613</v>
      </c>
      <c r="U28">
        <f t="shared" si="67"/>
        <v>68.500728842870188</v>
      </c>
      <c r="V28">
        <f>ABS($C28-R28)/$C28*100</f>
        <v>3.5682080625341035</v>
      </c>
      <c r="W28">
        <f>ABS($C28-S28)/$C28*100</f>
        <v>2.3122851650981184</v>
      </c>
      <c r="X28">
        <f>ABS($C28-T28)/$C28*100</f>
        <v>1.1192684065469087</v>
      </c>
      <c r="Y28">
        <f>ABS($C28-U28)/$C28*100</f>
        <v>0.63408149628831123</v>
      </c>
      <c r="Z28" s="9">
        <f t="shared" si="0"/>
        <v>2.4598459575197467</v>
      </c>
      <c r="AA28" s="9">
        <f t="shared" si="1"/>
        <v>1.5940397018104449</v>
      </c>
      <c r="AB28" s="9">
        <f t="shared" si="2"/>
        <v>0.77159958639538218</v>
      </c>
      <c r="AC28" s="9">
        <f t="shared" si="3"/>
        <v>0.43712215712980651</v>
      </c>
      <c r="AD28">
        <f>ABS(Z28)</f>
        <v>2.4598459575197467</v>
      </c>
      <c r="AE28">
        <f>ABS(AA28)</f>
        <v>1.5940397018104449</v>
      </c>
      <c r="AF28">
        <f t="shared" si="4"/>
        <v>0.77159958639538218</v>
      </c>
      <c r="AG28">
        <f t="shared" si="5"/>
        <v>0.43712215712980651</v>
      </c>
      <c r="AH28" s="9">
        <f t="shared" si="6"/>
        <v>6.0508421347262393</v>
      </c>
      <c r="AI28" s="9">
        <f t="shared" si="7"/>
        <v>2.540962570947932</v>
      </c>
      <c r="AJ28" s="9">
        <f t="shared" si="8"/>
        <v>0.59536592172552483</v>
      </c>
      <c r="AK28" s="9">
        <f t="shared" si="9"/>
        <v>0.19107578025381525</v>
      </c>
      <c r="AL28" s="21">
        <f t="shared" si="50"/>
        <v>3.5682080625341034E-2</v>
      </c>
      <c r="AM28" s="21">
        <f t="shared" si="10"/>
        <v>2.3122851650981185E-2</v>
      </c>
      <c r="AN28" s="21">
        <f t="shared" si="11"/>
        <v>1.1192684065469088E-2</v>
      </c>
      <c r="AO28" s="21">
        <f t="shared" si="12"/>
        <v>6.3408149628831128E-3</v>
      </c>
      <c r="AP28" s="21">
        <f t="shared" si="13"/>
        <v>3.5682080625341034E-2</v>
      </c>
      <c r="AQ28" s="21">
        <f t="shared" si="13"/>
        <v>2.3122851650981185E-2</v>
      </c>
      <c r="AR28" s="21">
        <f t="shared" si="13"/>
        <v>1.1192684065469088E-2</v>
      </c>
      <c r="AS28" s="21">
        <f t="shared" si="13"/>
        <v>6.3408149628831128E-3</v>
      </c>
      <c r="AT28" s="21"/>
      <c r="AZ28">
        <f t="shared" si="68"/>
        <v>172.88394586112412</v>
      </c>
      <c r="BA28">
        <f t="shared" si="51"/>
        <v>173.02166975166523</v>
      </c>
      <c r="BB28">
        <f t="shared" si="52"/>
        <v>173.34872175424459</v>
      </c>
      <c r="BC28">
        <f t="shared" si="53"/>
        <v>173.31309464420639</v>
      </c>
      <c r="BD28" s="9">
        <f t="shared" si="14"/>
        <v>0.59759113887588455</v>
      </c>
      <c r="BE28" s="9">
        <f t="shared" si="15"/>
        <v>0.4598672483347741</v>
      </c>
      <c r="BF28" s="9">
        <f t="shared" si="16"/>
        <v>0.13281524575540971</v>
      </c>
      <c r="BG28" s="9">
        <f t="shared" si="17"/>
        <v>0.16844235579361566</v>
      </c>
      <c r="BH28">
        <f t="shared" si="18"/>
        <v>0.59759113887588455</v>
      </c>
      <c r="BI28">
        <f t="shared" si="19"/>
        <v>0.4598672483347741</v>
      </c>
      <c r="BJ28">
        <f t="shared" si="20"/>
        <v>0.13281524575540971</v>
      </c>
      <c r="BK28">
        <f t="shared" si="21"/>
        <v>0.16844235579361566</v>
      </c>
      <c r="BL28" s="9">
        <f t="shared" si="22"/>
        <v>0.35711516926297676</v>
      </c>
      <c r="BM28" s="9">
        <f t="shared" si="23"/>
        <v>0.2114778860909968</v>
      </c>
      <c r="BN28" s="9">
        <f t="shared" si="24"/>
        <v>1.7639889505069877E-2</v>
      </c>
      <c r="BO28" s="9">
        <f t="shared" si="25"/>
        <v>2.8372827225303009E-2</v>
      </c>
      <c r="BP28" s="21">
        <f t="shared" si="26"/>
        <v>3.4446958979610872E-3</v>
      </c>
      <c r="BQ28" s="21">
        <f t="shared" si="27"/>
        <v>2.6508137770002238E-3</v>
      </c>
      <c r="BR28" s="21">
        <f t="shared" si="28"/>
        <v>7.6558720917609634E-4</v>
      </c>
      <c r="BS28" s="21">
        <f t="shared" si="29"/>
        <v>9.7095263684236126E-4</v>
      </c>
      <c r="BT28" s="21">
        <f t="shared" si="30"/>
        <v>3.4446958979610872E-3</v>
      </c>
      <c r="BU28" s="21">
        <f t="shared" si="31"/>
        <v>2.6508137770002238E-3</v>
      </c>
      <c r="BV28" s="21">
        <f t="shared" si="32"/>
        <v>7.6558720917609634E-4</v>
      </c>
      <c r="BW28" s="21">
        <f t="shared" si="33"/>
        <v>9.7095263684236126E-4</v>
      </c>
      <c r="CA28">
        <f t="shared" si="54"/>
        <v>68.166251413604613</v>
      </c>
      <c r="CC28">
        <f t="shared" si="55"/>
        <v>0.36834466279076722</v>
      </c>
      <c r="CD28" s="9">
        <f t="shared" si="34"/>
        <v>68.534596076395374</v>
      </c>
      <c r="CE28">
        <f t="shared" si="35"/>
        <v>0.40325492360462079</v>
      </c>
      <c r="CG28">
        <f t="shared" si="56"/>
        <v>0.60080897547227918</v>
      </c>
      <c r="CH28" s="9">
        <f t="shared" si="36"/>
        <v>68.767060389076889</v>
      </c>
      <c r="CI28">
        <f t="shared" si="37"/>
        <v>0.1707906109231061</v>
      </c>
      <c r="CK28">
        <f t="shared" si="57"/>
        <v>0.80841403521124255</v>
      </c>
      <c r="CL28" s="9">
        <f t="shared" si="38"/>
        <v>68.974665448815855</v>
      </c>
      <c r="CM28">
        <f t="shared" si="39"/>
        <v>3.6814448815860601E-2</v>
      </c>
      <c r="CO28">
        <f t="shared" si="58"/>
        <v>0.90457960873482945</v>
      </c>
      <c r="CP28" s="9">
        <f t="shared" si="40"/>
        <v>69.070831022339448</v>
      </c>
      <c r="CQ28">
        <f t="shared" si="41"/>
        <v>0.13298002233945283</v>
      </c>
      <c r="CY28">
        <f t="shared" si="69"/>
        <v>173.34872175424459</v>
      </c>
      <c r="DA28">
        <f t="shared" si="60"/>
        <v>0.10140564940809298</v>
      </c>
      <c r="DB28" s="9">
        <f t="shared" si="42"/>
        <v>173.45012740365269</v>
      </c>
      <c r="DC28">
        <f t="shared" si="43"/>
        <v>3.1409596347316437E-2</v>
      </c>
      <c r="DE28">
        <f t="shared" si="61"/>
        <v>0.22128657998416473</v>
      </c>
      <c r="DF28" s="9">
        <f t="shared" si="44"/>
        <v>173.57000833422876</v>
      </c>
      <c r="DG28">
        <f t="shared" si="45"/>
        <v>8.8471334228756859E-2</v>
      </c>
      <c r="DI28">
        <f t="shared" si="62"/>
        <v>1.2784469153801326E-2</v>
      </c>
      <c r="DJ28" s="9">
        <f t="shared" si="46"/>
        <v>173.36150622339841</v>
      </c>
      <c r="DK28">
        <f t="shared" si="47"/>
        <v>0.12003077660159533</v>
      </c>
      <c r="DM28">
        <f t="shared" si="63"/>
        <v>-0.15588245963318989</v>
      </c>
      <c r="DN28" s="9">
        <f t="shared" si="48"/>
        <v>173.19283929461142</v>
      </c>
      <c r="DO28">
        <f t="shared" si="49"/>
        <v>0.28869770538858575</v>
      </c>
    </row>
    <row r="29" spans="1:119" x14ac:dyDescent="0.2">
      <c r="A29" s="3">
        <v>43817</v>
      </c>
      <c r="B29" s="4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  <c r="R29">
        <f t="shared" si="64"/>
        <v>66.871580395683409</v>
      </c>
      <c r="S29">
        <f t="shared" si="65"/>
        <v>67.853904002768886</v>
      </c>
      <c r="T29">
        <f t="shared" si="66"/>
        <v>68.629211165441831</v>
      </c>
      <c r="U29">
        <f t="shared" si="67"/>
        <v>68.841684125431442</v>
      </c>
      <c r="V29">
        <f>ABS($C29-R29)/$C29*100</f>
        <v>2.7649629281339032</v>
      </c>
      <c r="W29">
        <f>ABS($C29-S29)/$C29*100</f>
        <v>1.3366091822473902</v>
      </c>
      <c r="X29">
        <f>ABS($C29-T29)/$C29*100</f>
        <v>0.20926898393717661</v>
      </c>
      <c r="Y29">
        <f>ABS($C29-U29)/$C29*100</f>
        <v>9.9678644025457605E-2</v>
      </c>
      <c r="Z29" s="9">
        <f t="shared" si="0"/>
        <v>1.9015516043165945</v>
      </c>
      <c r="AA29" s="9">
        <f t="shared" si="1"/>
        <v>0.91922799723111837</v>
      </c>
      <c r="AB29" s="9">
        <f t="shared" si="2"/>
        <v>0.14392083455817328</v>
      </c>
      <c r="AC29" s="9">
        <f t="shared" si="3"/>
        <v>-6.8552125431438071E-2</v>
      </c>
      <c r="AD29">
        <f>ABS(Z29)</f>
        <v>1.9015516043165945</v>
      </c>
      <c r="AE29">
        <f>ABS(AA29)</f>
        <v>0.91922799723111837</v>
      </c>
      <c r="AF29">
        <f t="shared" si="4"/>
        <v>0.14392083455817328</v>
      </c>
      <c r="AG29">
        <f t="shared" si="5"/>
        <v>6.8552125431438071E-2</v>
      </c>
      <c r="AH29" s="9">
        <f t="shared" si="6"/>
        <v>3.6158985038790146</v>
      </c>
      <c r="AI29" s="9">
        <f t="shared" si="7"/>
        <v>0.84498011089353298</v>
      </c>
      <c r="AJ29" s="9">
        <f t="shared" si="8"/>
        <v>2.0713206619921085E-2</v>
      </c>
      <c r="AK29" s="9">
        <f t="shared" si="9"/>
        <v>4.6993939011676185E-3</v>
      </c>
      <c r="AL29" s="21">
        <f t="shared" si="50"/>
        <v>2.7649629281339034E-2</v>
      </c>
      <c r="AM29" s="21">
        <f t="shared" si="10"/>
        <v>1.3366091822473903E-2</v>
      </c>
      <c r="AN29" s="21">
        <f t="shared" si="11"/>
        <v>2.0926898393717661E-3</v>
      </c>
      <c r="AO29" s="21">
        <f t="shared" si="12"/>
        <v>-9.9678644025457601E-4</v>
      </c>
      <c r="AP29" s="21">
        <f t="shared" si="13"/>
        <v>2.7649629281339034E-2</v>
      </c>
      <c r="AQ29" s="21">
        <f t="shared" si="13"/>
        <v>1.3366091822473903E-2</v>
      </c>
      <c r="AR29" s="21">
        <f t="shared" si="13"/>
        <v>2.0926898393717661E-3</v>
      </c>
      <c r="AS29" s="21">
        <f t="shared" si="13"/>
        <v>9.9678644025457601E-4</v>
      </c>
      <c r="AT29" s="21"/>
      <c r="AZ29">
        <f t="shared" si="68"/>
        <v>172.97956044334424</v>
      </c>
      <c r="BA29">
        <f t="shared" si="51"/>
        <v>173.16882727113236</v>
      </c>
      <c r="BB29">
        <f t="shared" si="52"/>
        <v>173.42841090169784</v>
      </c>
      <c r="BC29">
        <f t="shared" si="53"/>
        <v>173.4444796817254</v>
      </c>
      <c r="BD29" s="9">
        <f t="shared" si="14"/>
        <v>-1.5204994433442494</v>
      </c>
      <c r="BE29" s="9">
        <f t="shared" si="15"/>
        <v>-1.7097662711323665</v>
      </c>
      <c r="BF29" s="9">
        <f t="shared" si="16"/>
        <v>-1.9693499016978535</v>
      </c>
      <c r="BG29" s="9">
        <f t="shared" si="17"/>
        <v>-1.985418681725406</v>
      </c>
      <c r="BH29">
        <f t="shared" si="18"/>
        <v>1.5204994433442494</v>
      </c>
      <c r="BI29">
        <f t="shared" si="19"/>
        <v>1.7097662711323665</v>
      </c>
      <c r="BJ29">
        <f t="shared" si="20"/>
        <v>1.9693499016978535</v>
      </c>
      <c r="BK29">
        <f t="shared" si="21"/>
        <v>1.985418681725406</v>
      </c>
      <c r="BL29" s="9">
        <f t="shared" si="22"/>
        <v>2.3119185572101721</v>
      </c>
      <c r="BM29" s="9">
        <f t="shared" si="23"/>
        <v>2.9233007019018769</v>
      </c>
      <c r="BN29" s="9">
        <f t="shared" si="24"/>
        <v>3.8783390353173455</v>
      </c>
      <c r="BO29" s="9">
        <f t="shared" si="25"/>
        <v>3.9418873417442493</v>
      </c>
      <c r="BP29" s="21">
        <f t="shared" si="26"/>
        <v>-8.8680028601360959E-3</v>
      </c>
      <c r="BQ29" s="21">
        <f t="shared" si="27"/>
        <v>-9.9718630275968129E-3</v>
      </c>
      <c r="BR29" s="21">
        <f t="shared" si="28"/>
        <v>-1.1485831604419282E-2</v>
      </c>
      <c r="BS29" s="21">
        <f t="shared" si="29"/>
        <v>-1.1579549486308023E-2</v>
      </c>
      <c r="BT29" s="21">
        <f t="shared" si="30"/>
        <v>8.8680028601360959E-3</v>
      </c>
      <c r="BU29" s="21">
        <f t="shared" si="31"/>
        <v>9.9718630275968129E-3</v>
      </c>
      <c r="BV29" s="21">
        <f t="shared" si="32"/>
        <v>1.1485831604419282E-2</v>
      </c>
      <c r="BW29" s="21">
        <f t="shared" si="33"/>
        <v>1.1579549486308023E-2</v>
      </c>
      <c r="CA29">
        <f t="shared" si="54"/>
        <v>68.629211165441831</v>
      </c>
      <c r="CC29">
        <f t="shared" si="55"/>
        <v>0.38348307703819928</v>
      </c>
      <c r="CD29" s="9">
        <f t="shared" si="34"/>
        <v>69.012694242480023</v>
      </c>
      <c r="CE29">
        <f t="shared" si="35"/>
        <v>0.23956224248001945</v>
      </c>
      <c r="CG29">
        <f t="shared" si="56"/>
        <v>0.55118325496365717</v>
      </c>
      <c r="CH29" s="9">
        <f t="shared" si="36"/>
        <v>69.180394420405491</v>
      </c>
      <c r="CI29">
        <f t="shared" si="37"/>
        <v>0.40726242040548755</v>
      </c>
      <c r="CK29">
        <f t="shared" si="57"/>
        <v>0.58041420818438638</v>
      </c>
      <c r="CL29" s="9">
        <f t="shared" si="38"/>
        <v>69.20962537362621</v>
      </c>
      <c r="CM29">
        <f t="shared" si="39"/>
        <v>0.43649337362620599</v>
      </c>
      <c r="CO29">
        <f t="shared" si="58"/>
        <v>0.52478653180288359</v>
      </c>
      <c r="CP29" s="9">
        <f t="shared" si="40"/>
        <v>69.153997697244719</v>
      </c>
      <c r="CQ29">
        <f t="shared" si="41"/>
        <v>0.38086569724471531</v>
      </c>
      <c r="CY29">
        <f t="shared" si="69"/>
        <v>173.42841090169784</v>
      </c>
      <c r="DA29">
        <f t="shared" si="60"/>
        <v>9.7931009095318336E-2</v>
      </c>
      <c r="DB29" s="9">
        <f t="shared" si="42"/>
        <v>173.52634191079315</v>
      </c>
      <c r="DC29">
        <f t="shared" si="43"/>
        <v>2.0672809107931585</v>
      </c>
      <c r="DE29">
        <f t="shared" si="61"/>
        <v>0.17031150427303599</v>
      </c>
      <c r="DF29" s="9">
        <f t="shared" si="44"/>
        <v>173.59872240597088</v>
      </c>
      <c r="DG29">
        <f t="shared" si="45"/>
        <v>2.1396614059708838</v>
      </c>
      <c r="DI29">
        <f t="shared" si="62"/>
        <v>5.694155683143845E-2</v>
      </c>
      <c r="DJ29" s="9">
        <f t="shared" si="46"/>
        <v>173.48535245852929</v>
      </c>
      <c r="DK29">
        <f t="shared" si="47"/>
        <v>2.0262914585293004</v>
      </c>
      <c r="DM29">
        <f t="shared" si="63"/>
        <v>4.6709122461149707E-2</v>
      </c>
      <c r="DN29" s="9">
        <f t="shared" si="48"/>
        <v>173.475120024159</v>
      </c>
      <c r="DO29">
        <f t="shared" si="49"/>
        <v>2.0160590241590057</v>
      </c>
    </row>
    <row r="30" spans="1:119" x14ac:dyDescent="0.2">
      <c r="A30" s="3">
        <v>43818</v>
      </c>
      <c r="B30" s="4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  <c r="R30">
        <f t="shared" si="64"/>
        <v>67.175828652374065</v>
      </c>
      <c r="S30">
        <f t="shared" si="65"/>
        <v>68.148056961882844</v>
      </c>
      <c r="T30">
        <f t="shared" si="66"/>
        <v>68.715563666176735</v>
      </c>
      <c r="U30">
        <f t="shared" si="67"/>
        <v>68.788213467594915</v>
      </c>
      <c r="V30">
        <f>ABS($C30-R30)/$C30*100</f>
        <v>2.4202335706511815</v>
      </c>
      <c r="W30">
        <f>ABS($C30-S30)/$C30*100</f>
        <v>1.007972445465724</v>
      </c>
      <c r="X30">
        <f>ABS($C30-T30)/$C30*100</f>
        <v>0.18361087430213133</v>
      </c>
      <c r="Y30">
        <f>ABS($C30-U30)/$C30*100</f>
        <v>7.807960218027947E-2</v>
      </c>
      <c r="Z30" s="9">
        <f t="shared" si="0"/>
        <v>1.6661363476259368</v>
      </c>
      <c r="AA30" s="9">
        <f t="shared" si="1"/>
        <v>0.69390803811715784</v>
      </c>
      <c r="AB30" s="9">
        <f t="shared" si="2"/>
        <v>0.12640133382326724</v>
      </c>
      <c r="AC30" s="9">
        <f t="shared" si="3"/>
        <v>5.3751532405087232E-2</v>
      </c>
      <c r="AD30">
        <f>ABS(Z30)</f>
        <v>1.6661363476259368</v>
      </c>
      <c r="AE30">
        <f>ABS(AA30)</f>
        <v>0.69390803811715784</v>
      </c>
      <c r="AF30">
        <f t="shared" si="4"/>
        <v>0.12640133382326724</v>
      </c>
      <c r="AG30">
        <f t="shared" si="5"/>
        <v>5.3751532405087232E-2</v>
      </c>
      <c r="AH30" s="9">
        <f t="shared" si="6"/>
        <v>2.7760103288802962</v>
      </c>
      <c r="AI30" s="9">
        <f t="shared" si="7"/>
        <v>0.48150836536360297</v>
      </c>
      <c r="AJ30" s="9">
        <f t="shared" si="8"/>
        <v>1.5977297192301041E-2</v>
      </c>
      <c r="AK30" s="9">
        <f t="shared" si="9"/>
        <v>2.8892272358951427E-3</v>
      </c>
      <c r="AL30" s="21">
        <f t="shared" si="50"/>
        <v>2.4202335706511816E-2</v>
      </c>
      <c r="AM30" s="21">
        <f t="shared" si="10"/>
        <v>1.0079724454657241E-2</v>
      </c>
      <c r="AN30" s="21">
        <f t="shared" si="11"/>
        <v>1.8361087430213132E-3</v>
      </c>
      <c r="AO30" s="21">
        <f t="shared" si="12"/>
        <v>7.8079602180279475E-4</v>
      </c>
      <c r="AP30" s="21">
        <f t="shared" si="13"/>
        <v>2.4202335706511816E-2</v>
      </c>
      <c r="AQ30" s="21">
        <f t="shared" si="13"/>
        <v>1.0079724454657241E-2</v>
      </c>
      <c r="AR30" s="21">
        <f t="shared" si="13"/>
        <v>1.8361087430213132E-3</v>
      </c>
      <c r="AS30" s="21">
        <f t="shared" si="13"/>
        <v>7.8079602180279475E-4</v>
      </c>
      <c r="AT30" s="21"/>
      <c r="AZ30">
        <f t="shared" si="68"/>
        <v>172.73628053240915</v>
      </c>
      <c r="BA30">
        <f t="shared" si="51"/>
        <v>172.62170206437</v>
      </c>
      <c r="BB30">
        <f t="shared" si="52"/>
        <v>172.24680096067914</v>
      </c>
      <c r="BC30">
        <f t="shared" si="53"/>
        <v>171.89585310997958</v>
      </c>
      <c r="BD30" s="9">
        <f t="shared" si="14"/>
        <v>0.54890646759085371</v>
      </c>
      <c r="BE30" s="9">
        <f t="shared" si="15"/>
        <v>0.66348493563000943</v>
      </c>
      <c r="BF30" s="9">
        <f t="shared" si="16"/>
        <v>1.0383860393208693</v>
      </c>
      <c r="BG30" s="9">
        <f t="shared" si="17"/>
        <v>1.3893338900204242</v>
      </c>
      <c r="BH30">
        <f t="shared" si="18"/>
        <v>0.54890646759085371</v>
      </c>
      <c r="BI30">
        <f t="shared" si="19"/>
        <v>0.66348493563000943</v>
      </c>
      <c r="BJ30">
        <f t="shared" si="20"/>
        <v>1.0383860393208693</v>
      </c>
      <c r="BK30">
        <f t="shared" si="21"/>
        <v>1.3893338900204242</v>
      </c>
      <c r="BL30" s="9">
        <f t="shared" si="22"/>
        <v>0.30129831016306891</v>
      </c>
      <c r="BM30" s="9">
        <f t="shared" si="23"/>
        <v>0.44021225980795775</v>
      </c>
      <c r="BN30" s="9">
        <f t="shared" si="24"/>
        <v>1.0782455666564819</v>
      </c>
      <c r="BO30" s="9">
        <f t="shared" si="25"/>
        <v>1.9302486579592841</v>
      </c>
      <c r="BP30" s="21">
        <f t="shared" si="26"/>
        <v>3.1676479512980742E-3</v>
      </c>
      <c r="BQ30" s="21">
        <f t="shared" si="27"/>
        <v>3.8288612380353629E-3</v>
      </c>
      <c r="BR30" s="21">
        <f t="shared" si="28"/>
        <v>5.9923531681959014E-3</v>
      </c>
      <c r="BS30" s="21">
        <f t="shared" si="29"/>
        <v>8.0176148583342224E-3</v>
      </c>
      <c r="BT30" s="21">
        <f t="shared" si="30"/>
        <v>3.1676479512980742E-3</v>
      </c>
      <c r="BU30" s="21">
        <f t="shared" si="31"/>
        <v>3.8288612380353629E-3</v>
      </c>
      <c r="BV30" s="21">
        <f t="shared" si="32"/>
        <v>5.9923531681959014E-3</v>
      </c>
      <c r="BW30" s="21">
        <f t="shared" si="33"/>
        <v>8.0176148583342224E-3</v>
      </c>
      <c r="CA30">
        <f t="shared" si="54"/>
        <v>68.715563666176735</v>
      </c>
      <c r="CC30">
        <f t="shared" si="55"/>
        <v>0.33594218482967197</v>
      </c>
      <c r="CD30" s="9">
        <f t="shared" si="34"/>
        <v>69.051505851006411</v>
      </c>
      <c r="CE30">
        <f t="shared" si="35"/>
        <v>0.20954085100640896</v>
      </c>
      <c r="CG30">
        <f t="shared" si="56"/>
        <v>0.38384418344130605</v>
      </c>
      <c r="CH30" s="9">
        <f t="shared" si="36"/>
        <v>69.099407849618046</v>
      </c>
      <c r="CI30">
        <f t="shared" si="37"/>
        <v>0.25744284961804453</v>
      </c>
      <c r="CK30">
        <f t="shared" si="57"/>
        <v>0.25433348126772798</v>
      </c>
      <c r="CL30" s="9">
        <f t="shared" si="38"/>
        <v>68.969897147444456</v>
      </c>
      <c r="CM30">
        <f t="shared" si="39"/>
        <v>0.12793214744445436</v>
      </c>
      <c r="CO30">
        <f t="shared" si="58"/>
        <v>0.14773326508442114</v>
      </c>
      <c r="CP30" s="9">
        <f t="shared" si="40"/>
        <v>68.863296931261161</v>
      </c>
      <c r="CQ30">
        <f t="shared" si="41"/>
        <v>2.1331931261158843E-2</v>
      </c>
      <c r="CY30">
        <f t="shared" si="69"/>
        <v>172.24680096067914</v>
      </c>
      <c r="DA30">
        <f t="shared" si="60"/>
        <v>-0.10679554292292565</v>
      </c>
      <c r="DB30" s="9">
        <f t="shared" si="42"/>
        <v>172.14000541775621</v>
      </c>
      <c r="DC30">
        <f t="shared" si="43"/>
        <v>1.1451815822437936</v>
      </c>
      <c r="DE30">
        <f t="shared" si="61"/>
        <v>-0.31638021603199129</v>
      </c>
      <c r="DF30" s="9">
        <f t="shared" si="44"/>
        <v>171.93042074464714</v>
      </c>
      <c r="DG30">
        <f t="shared" si="45"/>
        <v>1.354766255352871</v>
      </c>
      <c r="DI30">
        <f t="shared" si="62"/>
        <v>-0.76050243174965726</v>
      </c>
      <c r="DJ30" s="9">
        <f t="shared" si="46"/>
        <v>171.48629852892947</v>
      </c>
      <c r="DK30">
        <f t="shared" si="47"/>
        <v>1.7988884710705406</v>
      </c>
      <c r="DM30">
        <f t="shared" si="63"/>
        <v>-1.0096452721315265</v>
      </c>
      <c r="DN30" s="9">
        <f t="shared" si="48"/>
        <v>171.2371556885476</v>
      </c>
      <c r="DO30">
        <f t="shared" si="49"/>
        <v>2.0480313114524051</v>
      </c>
    </row>
    <row r="31" spans="1:119" x14ac:dyDescent="0.2">
      <c r="A31" s="3">
        <v>43819</v>
      </c>
      <c r="B31" s="4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  <c r="R31">
        <f t="shared" si="64"/>
        <v>67.442410467994208</v>
      </c>
      <c r="S31">
        <f t="shared" si="65"/>
        <v>68.370107534080333</v>
      </c>
      <c r="T31">
        <f t="shared" si="66"/>
        <v>68.791404466470695</v>
      </c>
      <c r="U31">
        <f t="shared" si="67"/>
        <v>68.830139662870891</v>
      </c>
      <c r="V31">
        <f>ABS($C31-R31)/$C31*100</f>
        <v>1.8296764889704096</v>
      </c>
      <c r="W31">
        <f>ABS($C31-S31)/$C31*100</f>
        <v>0.47930480940051001</v>
      </c>
      <c r="X31">
        <f>ABS($C31-T31)/$C31*100</f>
        <v>0.13394219437604796</v>
      </c>
      <c r="Y31">
        <f>ABS($C31-U31)/$C31*100</f>
        <v>0.19032580723156953</v>
      </c>
      <c r="Z31" s="9">
        <f t="shared" si="0"/>
        <v>1.256976532005794</v>
      </c>
      <c r="AA31" s="9">
        <f t="shared" si="1"/>
        <v>0.32927946591966872</v>
      </c>
      <c r="AB31" s="9">
        <f t="shared" si="2"/>
        <v>-9.2017466470693421E-2</v>
      </c>
      <c r="AC31" s="9">
        <f t="shared" si="3"/>
        <v>-0.13075266287088994</v>
      </c>
      <c r="AD31">
        <f>ABS(Z31)</f>
        <v>1.256976532005794</v>
      </c>
      <c r="AE31">
        <f>ABS(AA31)</f>
        <v>0.32927946591966872</v>
      </c>
      <c r="AF31">
        <f t="shared" si="4"/>
        <v>9.2017466470693421E-2</v>
      </c>
      <c r="AG31">
        <f t="shared" si="5"/>
        <v>0.13075266287088994</v>
      </c>
      <c r="AH31" s="9">
        <f t="shared" si="6"/>
        <v>1.5799900020133129</v>
      </c>
      <c r="AI31" s="9">
        <f t="shared" si="7"/>
        <v>0.10842496667634227</v>
      </c>
      <c r="AJ31" s="9">
        <f t="shared" si="8"/>
        <v>8.4672141356851877E-3</v>
      </c>
      <c r="AK31" s="9">
        <f t="shared" si="9"/>
        <v>1.7096258847828599E-2</v>
      </c>
      <c r="AL31" s="21">
        <f t="shared" si="50"/>
        <v>1.8296764889704095E-2</v>
      </c>
      <c r="AM31" s="21">
        <f t="shared" si="10"/>
        <v>4.7930480940051E-3</v>
      </c>
      <c r="AN31" s="21">
        <f t="shared" si="11"/>
        <v>-1.3394219437604796E-3</v>
      </c>
      <c r="AO31" s="21">
        <f t="shared" si="12"/>
        <v>-1.9032580723156952E-3</v>
      </c>
      <c r="AP31" s="21">
        <f t="shared" si="13"/>
        <v>1.8296764889704095E-2</v>
      </c>
      <c r="AQ31" s="21">
        <f t="shared" si="13"/>
        <v>4.7930480940051E-3</v>
      </c>
      <c r="AR31" s="21">
        <f t="shared" si="13"/>
        <v>1.3394219437604796E-3</v>
      </c>
      <c r="AS31" s="21">
        <f t="shared" si="13"/>
        <v>1.9032580723156952E-3</v>
      </c>
      <c r="AT31" s="21"/>
      <c r="AZ31">
        <f t="shared" si="68"/>
        <v>172.82410556722368</v>
      </c>
      <c r="BA31">
        <f t="shared" si="51"/>
        <v>172.8340172437716</v>
      </c>
      <c r="BB31">
        <f t="shared" si="52"/>
        <v>172.86983258427165</v>
      </c>
      <c r="BC31">
        <f t="shared" si="53"/>
        <v>172.97953354419553</v>
      </c>
      <c r="BD31" s="9">
        <f t="shared" si="14"/>
        <v>0.37271743277631231</v>
      </c>
      <c r="BE31" s="9">
        <f t="shared" si="15"/>
        <v>0.36280575622839706</v>
      </c>
      <c r="BF31" s="9">
        <f t="shared" si="16"/>
        <v>0.32699041572834631</v>
      </c>
      <c r="BG31" s="9">
        <f t="shared" si="17"/>
        <v>0.2172894558044618</v>
      </c>
      <c r="BH31">
        <f t="shared" si="18"/>
        <v>0.37271743277631231</v>
      </c>
      <c r="BI31">
        <f t="shared" si="19"/>
        <v>0.36280575622839706</v>
      </c>
      <c r="BJ31">
        <f t="shared" si="20"/>
        <v>0.32699041572834631</v>
      </c>
      <c r="BK31">
        <f t="shared" si="21"/>
        <v>0.2172894558044618</v>
      </c>
      <c r="BL31" s="9">
        <f t="shared" si="22"/>
        <v>0.13891828469536488</v>
      </c>
      <c r="BM31" s="9">
        <f t="shared" si="23"/>
        <v>0.13162801675245908</v>
      </c>
      <c r="BN31" s="9">
        <f t="shared" si="24"/>
        <v>0.10692273197819675</v>
      </c>
      <c r="BO31" s="9">
        <f t="shared" si="25"/>
        <v>4.7214707603799158E-2</v>
      </c>
      <c r="BP31" s="21">
        <f t="shared" si="26"/>
        <v>2.1519877000071319E-3</v>
      </c>
      <c r="BQ31" s="21">
        <f t="shared" si="27"/>
        <v>2.0947598803726154E-3</v>
      </c>
      <c r="BR31" s="21">
        <f t="shared" si="28"/>
        <v>1.8879700566351977E-3</v>
      </c>
      <c r="BS31" s="21">
        <f t="shared" si="29"/>
        <v>1.2545810716427621E-3</v>
      </c>
      <c r="BT31" s="21">
        <f t="shared" si="30"/>
        <v>2.1519877000071319E-3</v>
      </c>
      <c r="BU31" s="21">
        <f t="shared" si="31"/>
        <v>2.0947598803726154E-3</v>
      </c>
      <c r="BV31" s="21">
        <f t="shared" si="32"/>
        <v>1.8879700566351977E-3</v>
      </c>
      <c r="BW31" s="21">
        <f t="shared" si="33"/>
        <v>1.2545810716427621E-3</v>
      </c>
      <c r="CA31">
        <f t="shared" si="54"/>
        <v>68.791404466470695</v>
      </c>
      <c r="CC31">
        <f t="shared" si="55"/>
        <v>0.2943259633039581</v>
      </c>
      <c r="CD31" s="9">
        <f t="shared" si="34"/>
        <v>69.085730429774657</v>
      </c>
      <c r="CE31">
        <f t="shared" si="35"/>
        <v>0.38634342977465508</v>
      </c>
      <c r="CG31">
        <f t="shared" si="56"/>
        <v>0.2729629655082616</v>
      </c>
      <c r="CH31" s="9">
        <f t="shared" si="36"/>
        <v>69.064367431978951</v>
      </c>
      <c r="CI31">
        <f t="shared" si="37"/>
        <v>0.36498043197894958</v>
      </c>
      <c r="CK31">
        <f t="shared" si="57"/>
        <v>0.13652831182504133</v>
      </c>
      <c r="CL31" s="9">
        <f t="shared" si="38"/>
        <v>68.927932778295741</v>
      </c>
      <c r="CM31">
        <f t="shared" si="39"/>
        <v>0.22854577829573941</v>
      </c>
      <c r="CO31">
        <f t="shared" si="58"/>
        <v>8.5905745364624864E-2</v>
      </c>
      <c r="CP31" s="9">
        <f t="shared" si="40"/>
        <v>68.877310211835322</v>
      </c>
      <c r="CQ31">
        <f t="shared" si="41"/>
        <v>0.17792321183532067</v>
      </c>
      <c r="CY31">
        <f t="shared" si="69"/>
        <v>172.86983258427165</v>
      </c>
      <c r="DA31">
        <f t="shared" si="60"/>
        <v>9.9768037195440973E-3</v>
      </c>
      <c r="DB31" s="9">
        <f t="shared" si="42"/>
        <v>172.8798093879912</v>
      </c>
      <c r="DC31">
        <f t="shared" si="43"/>
        <v>0.31701361200879319</v>
      </c>
      <c r="DE31">
        <f t="shared" si="61"/>
        <v>2.1808046232829226E-2</v>
      </c>
      <c r="DF31" s="9">
        <f t="shared" si="44"/>
        <v>172.89164063050447</v>
      </c>
      <c r="DG31">
        <f t="shared" si="45"/>
        <v>0.30518236949552602</v>
      </c>
      <c r="DI31">
        <f t="shared" si="62"/>
        <v>0.15263004477617326</v>
      </c>
      <c r="DJ31" s="9">
        <f t="shared" si="46"/>
        <v>173.02246262904782</v>
      </c>
      <c r="DK31">
        <f t="shared" si="47"/>
        <v>0.17436037095217216</v>
      </c>
      <c r="DM31">
        <f t="shared" si="63"/>
        <v>0.39445685819114501</v>
      </c>
      <c r="DN31" s="9">
        <f t="shared" si="48"/>
        <v>173.2642894424628</v>
      </c>
      <c r="DO31">
        <f t="shared" si="49"/>
        <v>6.7466442462801979E-2</v>
      </c>
    </row>
    <row r="32" spans="1:119" x14ac:dyDescent="0.2">
      <c r="A32" s="3">
        <v>43822</v>
      </c>
      <c r="B32" s="4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  <c r="R32">
        <f t="shared" si="64"/>
        <v>67.643526713115136</v>
      </c>
      <c r="S32">
        <f t="shared" si="65"/>
        <v>68.475476963174629</v>
      </c>
      <c r="T32">
        <f t="shared" si="66"/>
        <v>68.736193986588276</v>
      </c>
      <c r="U32">
        <f t="shared" si="67"/>
        <v>68.728152585831594</v>
      </c>
      <c r="V32">
        <f>ABS($C32-R32)/$C32*100</f>
        <v>3.1178766913060554</v>
      </c>
      <c r="W32">
        <f>ABS($C32-S32)/$C32*100</f>
        <v>1.9263198546141707</v>
      </c>
      <c r="X32">
        <f>ABS($C32-T32)/$C32*100</f>
        <v>1.5529091228206833</v>
      </c>
      <c r="Y32">
        <f>ABS($C32-U32)/$C32*100</f>
        <v>1.5644263812715558</v>
      </c>
      <c r="Z32" s="9">
        <f t="shared" si="0"/>
        <v>2.1769152868848636</v>
      </c>
      <c r="AA32" s="9">
        <f t="shared" si="1"/>
        <v>1.3449650368253714</v>
      </c>
      <c r="AB32" s="9">
        <f t="shared" si="2"/>
        <v>1.0842480134117238</v>
      </c>
      <c r="AC32" s="9">
        <f t="shared" si="3"/>
        <v>1.0922894141684054</v>
      </c>
      <c r="AD32">
        <f>ABS(Z32)</f>
        <v>2.1769152868848636</v>
      </c>
      <c r="AE32">
        <f>ABS(AA32)</f>
        <v>1.3449650368253714</v>
      </c>
      <c r="AF32">
        <f t="shared" si="4"/>
        <v>1.0842480134117238</v>
      </c>
      <c r="AG32">
        <f t="shared" si="5"/>
        <v>1.0922894141684054</v>
      </c>
      <c r="AH32" s="9">
        <f t="shared" si="6"/>
        <v>4.7389601662730083</v>
      </c>
      <c r="AI32" s="9">
        <f t="shared" si="7"/>
        <v>1.8089309502826727</v>
      </c>
      <c r="AJ32" s="9">
        <f t="shared" si="8"/>
        <v>1.1755937545872697</v>
      </c>
      <c r="AK32" s="9">
        <f t="shared" si="9"/>
        <v>1.1930961643043583</v>
      </c>
      <c r="AL32" s="21">
        <f t="shared" si="50"/>
        <v>3.1178766913060554E-2</v>
      </c>
      <c r="AM32" s="21">
        <f t="shared" si="10"/>
        <v>1.9263198546141707E-2</v>
      </c>
      <c r="AN32" s="21">
        <f t="shared" si="11"/>
        <v>1.5529091228206832E-2</v>
      </c>
      <c r="AO32" s="21">
        <f t="shared" si="12"/>
        <v>1.5644263812715557E-2</v>
      </c>
      <c r="AP32" s="21">
        <f t="shared" si="13"/>
        <v>3.1178766913060554E-2</v>
      </c>
      <c r="AQ32" s="21">
        <f t="shared" si="13"/>
        <v>1.9263198546141707E-2</v>
      </c>
      <c r="AR32" s="21">
        <f t="shared" si="13"/>
        <v>1.5529091228206832E-2</v>
      </c>
      <c r="AS32" s="21">
        <f t="shared" si="13"/>
        <v>1.5644263812715557E-2</v>
      </c>
      <c r="AT32" s="21"/>
      <c r="AZ32">
        <f t="shared" si="68"/>
        <v>172.88374035646788</v>
      </c>
      <c r="BA32">
        <f t="shared" si="51"/>
        <v>172.95011508576468</v>
      </c>
      <c r="BB32">
        <f t="shared" si="52"/>
        <v>173.06602683370866</v>
      </c>
      <c r="BC32">
        <f t="shared" si="53"/>
        <v>173.14901931972301</v>
      </c>
      <c r="BD32" s="9">
        <f t="shared" si="14"/>
        <v>0.33272064353212727</v>
      </c>
      <c r="BE32" s="9">
        <f t="shared" si="15"/>
        <v>0.26634591423533038</v>
      </c>
      <c r="BF32" s="9">
        <f t="shared" si="16"/>
        <v>0.15043416629134754</v>
      </c>
      <c r="BG32" s="9">
        <f t="shared" si="17"/>
        <v>6.7441680276999705E-2</v>
      </c>
      <c r="BH32">
        <f t="shared" si="18"/>
        <v>0.33272064353212727</v>
      </c>
      <c r="BI32">
        <f t="shared" si="19"/>
        <v>0.26634591423533038</v>
      </c>
      <c r="BJ32">
        <f t="shared" si="20"/>
        <v>0.15043416629134754</v>
      </c>
      <c r="BK32">
        <f t="shared" si="21"/>
        <v>6.7441680276999705E-2</v>
      </c>
      <c r="BL32" s="9">
        <f t="shared" si="22"/>
        <v>0.11070302663243291</v>
      </c>
      <c r="BM32" s="9">
        <f t="shared" si="23"/>
        <v>7.0940146029853962E-2</v>
      </c>
      <c r="BN32" s="9">
        <f t="shared" si="24"/>
        <v>2.2630438387772803E-2</v>
      </c>
      <c r="BO32" s="9">
        <f t="shared" si="25"/>
        <v>4.5483802385850513E-3</v>
      </c>
      <c r="BP32" s="21">
        <f t="shared" si="26"/>
        <v>1.9208373246473801E-3</v>
      </c>
      <c r="BQ32" s="21">
        <f t="shared" si="27"/>
        <v>1.5376478234094067E-3</v>
      </c>
      <c r="BR32" s="21">
        <f t="shared" si="28"/>
        <v>8.6847500187264262E-4</v>
      </c>
      <c r="BS32" s="21">
        <f t="shared" si="29"/>
        <v>3.8934914088216882E-4</v>
      </c>
      <c r="BT32" s="21">
        <f t="shared" si="30"/>
        <v>1.9208373246473801E-3</v>
      </c>
      <c r="BU32" s="21">
        <f t="shared" si="31"/>
        <v>1.5376478234094067E-3</v>
      </c>
      <c r="BV32" s="21">
        <f t="shared" si="32"/>
        <v>8.6847500187264262E-4</v>
      </c>
      <c r="BW32" s="21">
        <f t="shared" si="33"/>
        <v>3.8934914088216882E-4</v>
      </c>
      <c r="CA32">
        <f t="shared" si="54"/>
        <v>68.736193986588276</v>
      </c>
      <c r="CC32">
        <f t="shared" si="55"/>
        <v>0.23840013239413779</v>
      </c>
      <c r="CD32" s="9">
        <f t="shared" si="34"/>
        <v>68.974594118982409</v>
      </c>
      <c r="CE32">
        <f t="shared" si="35"/>
        <v>0.84584788101759045</v>
      </c>
      <c r="CG32">
        <f t="shared" si="56"/>
        <v>0.15482052516761663</v>
      </c>
      <c r="CH32" s="9">
        <f t="shared" si="36"/>
        <v>68.891014511755898</v>
      </c>
      <c r="CI32">
        <f t="shared" si="37"/>
        <v>0.9294274882441016</v>
      </c>
      <c r="CK32">
        <f t="shared" si="57"/>
        <v>9.9807092981175766E-3</v>
      </c>
      <c r="CL32" s="9">
        <f t="shared" si="38"/>
        <v>68.746174695886396</v>
      </c>
      <c r="CM32">
        <f t="shared" si="39"/>
        <v>1.0742673041136044</v>
      </c>
      <c r="CO32">
        <f t="shared" si="58"/>
        <v>-3.5454208347832764E-2</v>
      </c>
      <c r="CP32" s="9">
        <f t="shared" si="40"/>
        <v>68.700739778240447</v>
      </c>
      <c r="CQ32">
        <f t="shared" si="41"/>
        <v>1.1197022217595531</v>
      </c>
      <c r="CY32">
        <f t="shared" si="69"/>
        <v>173.06602683370866</v>
      </c>
      <c r="DA32">
        <f t="shared" si="60"/>
        <v>3.9771595034339191E-2</v>
      </c>
      <c r="DB32" s="9">
        <f t="shared" si="42"/>
        <v>173.10579842874301</v>
      </c>
      <c r="DC32">
        <f t="shared" si="43"/>
        <v>0.11066257125699508</v>
      </c>
      <c r="DE32">
        <f t="shared" si="61"/>
        <v>8.4587079386335542E-2</v>
      </c>
      <c r="DF32" s="9">
        <f t="shared" si="44"/>
        <v>173.15061391309499</v>
      </c>
      <c r="DG32">
        <f t="shared" si="45"/>
        <v>6.5847086905023389E-2</v>
      </c>
      <c r="DI32">
        <f t="shared" si="62"/>
        <v>0.18138241985232778</v>
      </c>
      <c r="DJ32" s="9">
        <f t="shared" si="46"/>
        <v>173.24740925356099</v>
      </c>
      <c r="DK32">
        <f t="shared" si="47"/>
        <v>3.0948253560978856E-2</v>
      </c>
      <c r="DM32">
        <f t="shared" si="63"/>
        <v>0.2239510146625919</v>
      </c>
      <c r="DN32" s="9">
        <f t="shared" si="48"/>
        <v>173.28997784837125</v>
      </c>
      <c r="DO32">
        <f t="shared" si="49"/>
        <v>7.3516848371241394E-2</v>
      </c>
    </row>
    <row r="33" spans="1:119" x14ac:dyDescent="0.2">
      <c r="A33" s="3">
        <v>43823</v>
      </c>
      <c r="B33" s="4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  <c r="R33">
        <f t="shared" si="64"/>
        <v>67.991833159016707</v>
      </c>
      <c r="S33">
        <f t="shared" si="65"/>
        <v>68.905865774958741</v>
      </c>
      <c r="T33">
        <f t="shared" si="66"/>
        <v>69.38674279463531</v>
      </c>
      <c r="U33">
        <f t="shared" si="67"/>
        <v>69.580138328882953</v>
      </c>
      <c r="V33">
        <f>ABS($C33-R33)/$C33*100</f>
        <v>2.7115053957432975</v>
      </c>
      <c r="W33">
        <f>ABS($C33-S33)/$C33*100</f>
        <v>1.4036298305086146</v>
      </c>
      <c r="X33">
        <f>ABS($C33-T33)/$C33*100</f>
        <v>0.71555011327700568</v>
      </c>
      <c r="Y33">
        <f>ABS($C33-U33)/$C33*100</f>
        <v>0.43882334307601828</v>
      </c>
      <c r="Z33" s="9">
        <f t="shared" si="0"/>
        <v>1.8949848409832981</v>
      </c>
      <c r="AA33" s="9">
        <f t="shared" si="1"/>
        <v>0.98095222504126411</v>
      </c>
      <c r="AB33" s="9">
        <f t="shared" si="2"/>
        <v>0.50007520536469485</v>
      </c>
      <c r="AC33" s="9">
        <f t="shared" si="3"/>
        <v>0.30667967111705252</v>
      </c>
      <c r="AD33">
        <f>ABS(Z33)</f>
        <v>1.8949848409832981</v>
      </c>
      <c r="AE33">
        <f>ABS(AA33)</f>
        <v>0.98095222504126411</v>
      </c>
      <c r="AF33">
        <f t="shared" si="4"/>
        <v>0.50007520536469485</v>
      </c>
      <c r="AG33">
        <f t="shared" si="5"/>
        <v>0.30667967111705252</v>
      </c>
      <c r="AH33" s="9">
        <f t="shared" si="6"/>
        <v>3.5909675475564957</v>
      </c>
      <c r="AI33" s="9">
        <f t="shared" si="7"/>
        <v>0.96226726781340688</v>
      </c>
      <c r="AJ33" s="9">
        <f t="shared" si="8"/>
        <v>0.25007521102054175</v>
      </c>
      <c r="AK33" s="9">
        <f t="shared" si="9"/>
        <v>9.4052420676463494E-2</v>
      </c>
      <c r="AL33" s="21">
        <f t="shared" si="50"/>
        <v>2.7115053957432973E-2</v>
      </c>
      <c r="AM33" s="21">
        <f t="shared" si="10"/>
        <v>1.4036298305086146E-2</v>
      </c>
      <c r="AN33" s="21">
        <f t="shared" si="11"/>
        <v>7.155501132770057E-3</v>
      </c>
      <c r="AO33" s="21">
        <f t="shared" si="12"/>
        <v>4.3882334307601828E-3</v>
      </c>
      <c r="AP33" s="21">
        <f t="shared" si="13"/>
        <v>2.7115053957432973E-2</v>
      </c>
      <c r="AQ33" s="21">
        <f t="shared" si="13"/>
        <v>1.4036298305086146E-2</v>
      </c>
      <c r="AR33" s="21">
        <f t="shared" si="13"/>
        <v>7.155501132770057E-3</v>
      </c>
      <c r="AS33" s="21">
        <f t="shared" si="13"/>
        <v>4.3882334307601828E-3</v>
      </c>
      <c r="AT33" s="21"/>
      <c r="AZ33">
        <f t="shared" si="68"/>
        <v>172.93697565943302</v>
      </c>
      <c r="BA33">
        <f t="shared" si="51"/>
        <v>173.03534577831996</v>
      </c>
      <c r="BB33">
        <f t="shared" si="52"/>
        <v>173.15628733348348</v>
      </c>
      <c r="BC33">
        <f t="shared" si="53"/>
        <v>173.20162383033909</v>
      </c>
      <c r="BD33" s="9">
        <f t="shared" si="14"/>
        <v>0.16167234056698021</v>
      </c>
      <c r="BE33" s="9">
        <f t="shared" si="15"/>
        <v>6.3302221680032744E-2</v>
      </c>
      <c r="BF33" s="9">
        <f t="shared" si="16"/>
        <v>-5.7639333483479049E-2</v>
      </c>
      <c r="BG33" s="9">
        <f t="shared" si="17"/>
        <v>-0.10297583033909063</v>
      </c>
      <c r="BH33">
        <f t="shared" si="18"/>
        <v>0.16167234056698021</v>
      </c>
      <c r="BI33">
        <f t="shared" si="19"/>
        <v>6.3302221680032744E-2</v>
      </c>
      <c r="BJ33">
        <f t="shared" si="20"/>
        <v>5.7639333483479049E-2</v>
      </c>
      <c r="BK33">
        <f t="shared" si="21"/>
        <v>0.10297583033909063</v>
      </c>
      <c r="BL33" s="9">
        <f t="shared" si="22"/>
        <v>2.6137945704405634E-2</v>
      </c>
      <c r="BM33" s="9">
        <f t="shared" si="23"/>
        <v>4.0071712696280078E-3</v>
      </c>
      <c r="BN33" s="9">
        <f t="shared" si="24"/>
        <v>3.3222927644197091E-3</v>
      </c>
      <c r="BO33" s="9">
        <f t="shared" si="25"/>
        <v>1.060402163402518E-2</v>
      </c>
      <c r="BP33" s="21">
        <f t="shared" si="26"/>
        <v>9.3398962057161892E-4</v>
      </c>
      <c r="BQ33" s="21">
        <f t="shared" si="27"/>
        <v>3.6570026635928863E-4</v>
      </c>
      <c r="BR33" s="21">
        <f t="shared" si="28"/>
        <v>-3.3298546319945291E-4</v>
      </c>
      <c r="BS33" s="21">
        <f t="shared" si="29"/>
        <v>-5.948967916785268E-4</v>
      </c>
      <c r="BT33" s="21">
        <f t="shared" si="30"/>
        <v>9.3398962057161892E-4</v>
      </c>
      <c r="BU33" s="21">
        <f t="shared" si="31"/>
        <v>3.6570026635928863E-4</v>
      </c>
      <c r="BV33" s="21">
        <f t="shared" si="32"/>
        <v>3.3298546319945291E-4</v>
      </c>
      <c r="BW33" s="21">
        <f t="shared" si="33"/>
        <v>5.948967916785268E-4</v>
      </c>
      <c r="CA33">
        <f t="shared" si="54"/>
        <v>69.38674279463531</v>
      </c>
      <c r="CC33">
        <f t="shared" si="55"/>
        <v>0.30434392049860121</v>
      </c>
      <c r="CD33" s="9">
        <f t="shared" si="34"/>
        <v>69.691086715133906</v>
      </c>
      <c r="CE33">
        <f t="shared" si="35"/>
        <v>0.19573128486609903</v>
      </c>
      <c r="CG33">
        <f t="shared" si="56"/>
        <v>0.33328270700420698</v>
      </c>
      <c r="CH33" s="9">
        <f t="shared" si="36"/>
        <v>69.720025501639512</v>
      </c>
      <c r="CI33">
        <f t="shared" si="37"/>
        <v>0.16679249836049337</v>
      </c>
      <c r="CK33">
        <f t="shared" si="57"/>
        <v>0.43275565447240266</v>
      </c>
      <c r="CL33" s="9">
        <f t="shared" si="38"/>
        <v>69.819498449107712</v>
      </c>
      <c r="CM33">
        <f t="shared" si="39"/>
        <v>6.7319550892293023E-2</v>
      </c>
      <c r="CO33">
        <f t="shared" si="58"/>
        <v>0.55450838575175299</v>
      </c>
      <c r="CP33" s="9">
        <f t="shared" si="40"/>
        <v>69.94125118038707</v>
      </c>
      <c r="CQ33">
        <f t="shared" si="41"/>
        <v>5.4433180387064795E-2</v>
      </c>
      <c r="CY33">
        <f t="shared" si="69"/>
        <v>173.15628733348348</v>
      </c>
      <c r="DA33">
        <f t="shared" si="60"/>
        <v>4.784981979281519E-2</v>
      </c>
      <c r="DB33" s="9">
        <f t="shared" si="42"/>
        <v>173.20413715327629</v>
      </c>
      <c r="DC33">
        <f t="shared" si="43"/>
        <v>0.10548915327629516</v>
      </c>
      <c r="DE33">
        <f t="shared" si="61"/>
        <v>8.6629510726187853E-2</v>
      </c>
      <c r="DF33" s="9">
        <f t="shared" si="44"/>
        <v>173.24291684420967</v>
      </c>
      <c r="DG33">
        <f t="shared" si="45"/>
        <v>0.14426884420967667</v>
      </c>
      <c r="DI33">
        <f t="shared" si="62"/>
        <v>0.12124195260116882</v>
      </c>
      <c r="DJ33" s="9">
        <f t="shared" si="46"/>
        <v>173.27752928608464</v>
      </c>
      <c r="DK33">
        <f t="shared" si="47"/>
        <v>0.17888128608464626</v>
      </c>
      <c r="DM33">
        <f t="shared" si="63"/>
        <v>0.10897717185910308</v>
      </c>
      <c r="DN33" s="9">
        <f t="shared" si="48"/>
        <v>173.26526450534257</v>
      </c>
      <c r="DO33">
        <f t="shared" si="49"/>
        <v>0.16661650534257433</v>
      </c>
    </row>
    <row r="34" spans="1:119" x14ac:dyDescent="0.2">
      <c r="A34" s="3">
        <v>43825</v>
      </c>
      <c r="B34" s="4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  <c r="R34">
        <f t="shared" si="64"/>
        <v>68.295030733574038</v>
      </c>
      <c r="S34">
        <f t="shared" si="65"/>
        <v>69.219770486971939</v>
      </c>
      <c r="T34">
        <f t="shared" si="66"/>
        <v>69.686787917854133</v>
      </c>
      <c r="U34">
        <f t="shared" si="67"/>
        <v>69.81934847235425</v>
      </c>
      <c r="V34">
        <f>ABS($C34-R34)/$C34*100</f>
        <v>4.1787842318855306</v>
      </c>
      <c r="W34">
        <f>ABS($C34-S34)/$C34*100</f>
        <v>2.8813298418967661</v>
      </c>
      <c r="X34">
        <f>ABS($C34-T34)/$C34*100</f>
        <v>2.2260819046550617</v>
      </c>
      <c r="Y34">
        <f>ABS($C34-U34)/$C34*100</f>
        <v>2.0400930653696845</v>
      </c>
      <c r="Z34" s="9">
        <f t="shared" si="0"/>
        <v>2.9783612664259635</v>
      </c>
      <c r="AA34" s="9">
        <f t="shared" si="1"/>
        <v>2.0536215130280624</v>
      </c>
      <c r="AB34" s="9">
        <f t="shared" si="2"/>
        <v>1.5866040821458682</v>
      </c>
      <c r="AC34" s="9">
        <f t="shared" si="3"/>
        <v>1.4540435276457515</v>
      </c>
      <c r="AD34">
        <f>ABS(Z34)</f>
        <v>2.9783612664259635</v>
      </c>
      <c r="AE34">
        <f>ABS(AA34)</f>
        <v>2.0536215130280624</v>
      </c>
      <c r="AF34">
        <f t="shared" si="4"/>
        <v>1.5866040821458682</v>
      </c>
      <c r="AG34">
        <f t="shared" si="5"/>
        <v>1.4540435276457515</v>
      </c>
      <c r="AH34" s="9">
        <f t="shared" si="6"/>
        <v>8.8706358333464692</v>
      </c>
      <c r="AI34" s="9">
        <f t="shared" si="7"/>
        <v>4.2173613187716681</v>
      </c>
      <c r="AJ34" s="9">
        <f t="shared" si="8"/>
        <v>2.517312513481933</v>
      </c>
      <c r="AK34" s="9">
        <f t="shared" si="9"/>
        <v>2.1142425802885012</v>
      </c>
      <c r="AL34" s="21">
        <f t="shared" si="50"/>
        <v>4.1787842318855309E-2</v>
      </c>
      <c r="AM34" s="21">
        <f t="shared" si="10"/>
        <v>2.881329841896766E-2</v>
      </c>
      <c r="AN34" s="21">
        <f t="shared" si="11"/>
        <v>2.2260819046550615E-2</v>
      </c>
      <c r="AO34" s="21">
        <f t="shared" si="12"/>
        <v>2.0400930653696844E-2</v>
      </c>
      <c r="AP34" s="21">
        <f t="shared" si="13"/>
        <v>4.1787842318855309E-2</v>
      </c>
      <c r="AQ34" s="21">
        <f t="shared" si="13"/>
        <v>2.881329841896766E-2</v>
      </c>
      <c r="AR34" s="21">
        <f t="shared" si="13"/>
        <v>2.2260819046550615E-2</v>
      </c>
      <c r="AS34" s="21">
        <f t="shared" si="13"/>
        <v>2.0400930653696844E-2</v>
      </c>
      <c r="AT34" s="21"/>
      <c r="AZ34">
        <f t="shared" si="68"/>
        <v>172.96284323392373</v>
      </c>
      <c r="BA34">
        <f t="shared" si="51"/>
        <v>173.05560248925758</v>
      </c>
      <c r="BB34">
        <f t="shared" si="52"/>
        <v>173.12170373339339</v>
      </c>
      <c r="BC34">
        <f t="shared" si="53"/>
        <v>173.12130268267458</v>
      </c>
      <c r="BD34" s="9">
        <f t="shared" si="14"/>
        <v>0.69542076607626768</v>
      </c>
      <c r="BE34" s="9">
        <f t="shared" si="15"/>
        <v>0.60266151074242202</v>
      </c>
      <c r="BF34" s="9">
        <f t="shared" si="16"/>
        <v>0.53656026660661382</v>
      </c>
      <c r="BG34" s="9">
        <f t="shared" si="17"/>
        <v>0.53696131732542085</v>
      </c>
      <c r="BH34">
        <f t="shared" si="18"/>
        <v>0.69542076607626768</v>
      </c>
      <c r="BI34">
        <f t="shared" si="19"/>
        <v>0.60266151074242202</v>
      </c>
      <c r="BJ34">
        <f t="shared" si="20"/>
        <v>0.53656026660661382</v>
      </c>
      <c r="BK34">
        <f t="shared" si="21"/>
        <v>0.53696131732542085</v>
      </c>
      <c r="BL34" s="9">
        <f t="shared" si="22"/>
        <v>0.48361004189010304</v>
      </c>
      <c r="BM34" s="9">
        <f t="shared" si="23"/>
        <v>0.36320089653033844</v>
      </c>
      <c r="BN34" s="9">
        <f t="shared" si="24"/>
        <v>0.28789691970096049</v>
      </c>
      <c r="BO34" s="9">
        <f t="shared" si="25"/>
        <v>0.28832745630385131</v>
      </c>
      <c r="BP34" s="21">
        <f t="shared" si="26"/>
        <v>4.004535978064756E-3</v>
      </c>
      <c r="BQ34" s="21">
        <f t="shared" si="27"/>
        <v>3.470387742344482E-3</v>
      </c>
      <c r="BR34" s="21">
        <f t="shared" si="28"/>
        <v>3.0897479581312283E-3</v>
      </c>
      <c r="BS34" s="21">
        <f t="shared" si="29"/>
        <v>3.0920573830302764E-3</v>
      </c>
      <c r="BT34" s="21">
        <f t="shared" si="30"/>
        <v>4.004535978064756E-3</v>
      </c>
      <c r="BU34" s="21">
        <f t="shared" si="31"/>
        <v>3.470387742344482E-3</v>
      </c>
      <c r="BV34" s="21">
        <f t="shared" si="32"/>
        <v>3.0897479581312283E-3</v>
      </c>
      <c r="BW34" s="21">
        <f t="shared" si="33"/>
        <v>3.0920573830302764E-3</v>
      </c>
      <c r="CA34">
        <f t="shared" si="54"/>
        <v>69.686787917854133</v>
      </c>
      <c r="CC34">
        <f t="shared" si="55"/>
        <v>0.3036561129338366</v>
      </c>
      <c r="CD34" s="9">
        <f t="shared" si="34"/>
        <v>69.99044403078797</v>
      </c>
      <c r="CE34">
        <f t="shared" si="35"/>
        <v>1.2829479692120316</v>
      </c>
      <c r="CG34">
        <f t="shared" si="56"/>
        <v>0.3213171768414686</v>
      </c>
      <c r="CH34" s="9">
        <f t="shared" si="36"/>
        <v>70.008105094695608</v>
      </c>
      <c r="CI34">
        <f t="shared" si="37"/>
        <v>1.2652869053043929</v>
      </c>
      <c r="CK34">
        <f t="shared" si="57"/>
        <v>0.34516670384503978</v>
      </c>
      <c r="CL34" s="9">
        <f t="shared" si="38"/>
        <v>70.031954621699171</v>
      </c>
      <c r="CM34">
        <f t="shared" si="39"/>
        <v>1.2414373783008301</v>
      </c>
      <c r="CO34">
        <f t="shared" si="58"/>
        <v>0.33566997997343284</v>
      </c>
      <c r="CP34" s="9">
        <f t="shared" si="40"/>
        <v>70.022457897827564</v>
      </c>
      <c r="CQ34">
        <f t="shared" si="41"/>
        <v>1.2509341021724367</v>
      </c>
      <c r="CY34">
        <f t="shared" si="69"/>
        <v>173.12170373339339</v>
      </c>
      <c r="DA34">
        <f t="shared" si="60"/>
        <v>3.4660472611550766E-2</v>
      </c>
      <c r="DB34" s="9">
        <f t="shared" si="42"/>
        <v>173.15636420600495</v>
      </c>
      <c r="DC34">
        <f t="shared" si="43"/>
        <v>0.50189979399505091</v>
      </c>
      <c r="DE34">
        <f t="shared" si="61"/>
        <v>4.2992790832328751E-2</v>
      </c>
      <c r="DF34" s="9">
        <f t="shared" si="44"/>
        <v>173.16469652422572</v>
      </c>
      <c r="DG34">
        <f t="shared" si="45"/>
        <v>0.4935674757742845</v>
      </c>
      <c r="DI34">
        <f t="shared" si="62"/>
        <v>1.8397087824939692E-2</v>
      </c>
      <c r="DJ34" s="9">
        <f t="shared" si="46"/>
        <v>173.14010082121834</v>
      </c>
      <c r="DK34">
        <f t="shared" si="47"/>
        <v>0.51816317878166274</v>
      </c>
      <c r="DM34">
        <f t="shared" si="63"/>
        <v>-1.4485092017200758E-2</v>
      </c>
      <c r="DN34" s="9">
        <f t="shared" si="48"/>
        <v>173.10721864137619</v>
      </c>
      <c r="DO34">
        <f t="shared" si="49"/>
        <v>0.55104535862380999</v>
      </c>
    </row>
    <row r="35" spans="1:119" x14ac:dyDescent="0.2">
      <c r="A35" s="3">
        <v>43826</v>
      </c>
      <c r="B35" s="4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  <c r="R35">
        <f t="shared" si="64"/>
        <v>68.771568536202196</v>
      </c>
      <c r="S35">
        <f t="shared" si="65"/>
        <v>69.876929371140918</v>
      </c>
      <c r="T35">
        <f t="shared" si="66"/>
        <v>70.638750367141654</v>
      </c>
      <c r="U35">
        <f t="shared" si="67"/>
        <v>70.953502423917939</v>
      </c>
      <c r="V35">
        <f>ABS($C35-R35)/$C35*100</f>
        <v>3.4735595010706071</v>
      </c>
      <c r="W35">
        <f>ABS($C35-S35)/$C35*100</f>
        <v>1.9220964599536507</v>
      </c>
      <c r="X35">
        <f>ABS($C35-T35)/$C35*100</f>
        <v>0.85281927744195585</v>
      </c>
      <c r="Y35">
        <f>ABS($C35-U35)/$C35*100</f>
        <v>0.41103939184376198</v>
      </c>
      <c r="Z35" s="9">
        <f t="shared" si="0"/>
        <v>2.4747844637978034</v>
      </c>
      <c r="AA35" s="9">
        <f t="shared" si="1"/>
        <v>1.3694236288590815</v>
      </c>
      <c r="AB35" s="9">
        <f t="shared" si="2"/>
        <v>0.60760263285834526</v>
      </c>
      <c r="AC35" s="9">
        <f t="shared" si="3"/>
        <v>0.29285057608205989</v>
      </c>
      <c r="AD35">
        <f>ABS(Z35)</f>
        <v>2.4747844637978034</v>
      </c>
      <c r="AE35">
        <f>ABS(AA35)</f>
        <v>1.3694236288590815</v>
      </c>
      <c r="AF35">
        <f t="shared" si="4"/>
        <v>0.60760263285834526</v>
      </c>
      <c r="AG35">
        <f t="shared" si="5"/>
        <v>0.29285057608205989</v>
      </c>
      <c r="AH35" s="9">
        <f t="shared" si="6"/>
        <v>6.1245581422549815</v>
      </c>
      <c r="AI35" s="9">
        <f t="shared" si="7"/>
        <v>1.8753210752775755</v>
      </c>
      <c r="AJ35" s="9">
        <f t="shared" si="8"/>
        <v>0.36918095945639312</v>
      </c>
      <c r="AK35" s="9">
        <f t="shared" si="9"/>
        <v>8.5761459911594354E-2</v>
      </c>
      <c r="AL35" s="21">
        <f t="shared" si="50"/>
        <v>3.4735595010706069E-2</v>
      </c>
      <c r="AM35" s="21">
        <f t="shared" si="10"/>
        <v>1.9220964599536507E-2</v>
      </c>
      <c r="AN35" s="21">
        <f t="shared" si="11"/>
        <v>8.5281927744195584E-3</v>
      </c>
      <c r="AO35" s="21">
        <f t="shared" si="12"/>
        <v>4.1103939184376197E-3</v>
      </c>
      <c r="AP35" s="21">
        <f t="shared" si="13"/>
        <v>3.4735595010706069E-2</v>
      </c>
      <c r="AQ35" s="21">
        <f t="shared" si="13"/>
        <v>1.9220964599536507E-2</v>
      </c>
      <c r="AR35" s="21">
        <f t="shared" si="13"/>
        <v>8.5281927744195584E-3</v>
      </c>
      <c r="AS35" s="21">
        <f t="shared" si="13"/>
        <v>4.1103939184376197E-3</v>
      </c>
      <c r="AT35" s="21"/>
      <c r="AZ35">
        <f t="shared" si="68"/>
        <v>173.07411055649592</v>
      </c>
      <c r="BA35">
        <f t="shared" si="51"/>
        <v>173.24845417269515</v>
      </c>
      <c r="BB35">
        <f t="shared" si="52"/>
        <v>173.44363989335736</v>
      </c>
      <c r="BC35">
        <f t="shared" si="53"/>
        <v>173.54013251018841</v>
      </c>
      <c r="BD35" s="9">
        <f t="shared" si="14"/>
        <v>0.19145344350408777</v>
      </c>
      <c r="BE35" s="9">
        <f t="shared" si="15"/>
        <v>1.7109827304864211E-2</v>
      </c>
      <c r="BF35" s="9">
        <f t="shared" si="16"/>
        <v>-0.17807589335734519</v>
      </c>
      <c r="BG35" s="9">
        <f t="shared" si="17"/>
        <v>-0.27456851018840212</v>
      </c>
      <c r="BH35">
        <f t="shared" si="18"/>
        <v>0.19145344350408777</v>
      </c>
      <c r="BI35">
        <f t="shared" si="19"/>
        <v>1.7109827304864211E-2</v>
      </c>
      <c r="BJ35">
        <f t="shared" si="20"/>
        <v>0.17807589335734519</v>
      </c>
      <c r="BK35">
        <f t="shared" si="21"/>
        <v>0.27456851018840212</v>
      </c>
      <c r="BL35" s="9">
        <f t="shared" si="22"/>
        <v>3.6654421029572927E-2</v>
      </c>
      <c r="BM35" s="9">
        <f t="shared" si="23"/>
        <v>2.9274619040227693E-4</v>
      </c>
      <c r="BN35" s="9">
        <f t="shared" si="24"/>
        <v>3.1711023795016578E-2</v>
      </c>
      <c r="BO35" s="9">
        <f t="shared" si="25"/>
        <v>7.5387866787078678E-2</v>
      </c>
      <c r="BP35" s="21">
        <f t="shared" si="26"/>
        <v>1.1049711153457346E-3</v>
      </c>
      <c r="BQ35" s="21">
        <f t="shared" si="27"/>
        <v>9.8749150782576799E-5</v>
      </c>
      <c r="BR35" s="21">
        <f t="shared" si="28"/>
        <v>-1.0277627547349523E-3</v>
      </c>
      <c r="BS35" s="21">
        <f t="shared" si="29"/>
        <v>-1.5846686661199574E-3</v>
      </c>
      <c r="BT35" s="21">
        <f t="shared" si="30"/>
        <v>1.1049711153457346E-3</v>
      </c>
      <c r="BU35" s="21">
        <f t="shared" si="31"/>
        <v>9.8749150782576799E-5</v>
      </c>
      <c r="BV35" s="21">
        <f t="shared" si="32"/>
        <v>1.0277627547349523E-3</v>
      </c>
      <c r="BW35" s="21">
        <f t="shared" si="33"/>
        <v>1.5846686661199574E-3</v>
      </c>
      <c r="CA35">
        <f t="shared" si="54"/>
        <v>70.638750367141654</v>
      </c>
      <c r="CC35">
        <f t="shared" si="55"/>
        <v>0.4073851267504261</v>
      </c>
      <c r="CD35" s="9">
        <f t="shared" si="34"/>
        <v>71.046135493892081</v>
      </c>
      <c r="CE35">
        <f t="shared" si="35"/>
        <v>0.20021750610791855</v>
      </c>
      <c r="CG35">
        <f t="shared" si="56"/>
        <v>0.54834947492204744</v>
      </c>
      <c r="CH35" s="9">
        <f t="shared" si="36"/>
        <v>71.187099842063702</v>
      </c>
      <c r="CI35">
        <f t="shared" si="37"/>
        <v>5.925315793629693E-2</v>
      </c>
      <c r="CK35">
        <f t="shared" si="57"/>
        <v>0.74565189583707736</v>
      </c>
      <c r="CL35" s="9">
        <f t="shared" si="38"/>
        <v>71.384402262978725</v>
      </c>
      <c r="CM35">
        <f t="shared" si="39"/>
        <v>0.13804926297872555</v>
      </c>
      <c r="CO35">
        <f t="shared" si="58"/>
        <v>0.86568150358354856</v>
      </c>
      <c r="CP35" s="9">
        <f t="shared" si="40"/>
        <v>71.504431870725199</v>
      </c>
      <c r="CQ35">
        <f t="shared" si="41"/>
        <v>0.25807887072519975</v>
      </c>
      <c r="CY35">
        <f t="shared" si="69"/>
        <v>173.44363989335736</v>
      </c>
      <c r="DA35">
        <f t="shared" si="60"/>
        <v>8.0624582587937574E-2</v>
      </c>
      <c r="DB35" s="9">
        <f t="shared" si="42"/>
        <v>173.5242644759453</v>
      </c>
      <c r="DC35">
        <f t="shared" si="43"/>
        <v>0.25870047594528955</v>
      </c>
      <c r="DE35">
        <f t="shared" si="61"/>
        <v>0.14341240371971897</v>
      </c>
      <c r="DF35" s="9">
        <f t="shared" si="44"/>
        <v>173.58705229707707</v>
      </c>
      <c r="DG35">
        <f t="shared" si="45"/>
        <v>0.32148829707705318</v>
      </c>
      <c r="DI35">
        <f t="shared" si="62"/>
        <v>0.21873287543669859</v>
      </c>
      <c r="DJ35" s="9">
        <f t="shared" si="46"/>
        <v>173.66237276879406</v>
      </c>
      <c r="DK35">
        <f t="shared" si="47"/>
        <v>0.39680876879404536</v>
      </c>
      <c r="DM35">
        <f t="shared" si="63"/>
        <v>0.27483718468660462</v>
      </c>
      <c r="DN35" s="9">
        <f t="shared" si="48"/>
        <v>173.71847707804397</v>
      </c>
      <c r="DO35">
        <f t="shared" si="49"/>
        <v>0.45291307804396297</v>
      </c>
    </row>
    <row r="36" spans="1:119" x14ac:dyDescent="0.2">
      <c r="A36" s="3">
        <v>43829</v>
      </c>
      <c r="B36" s="4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  <c r="R36">
        <f t="shared" si="64"/>
        <v>69.167534050409841</v>
      </c>
      <c r="S36">
        <f t="shared" si="65"/>
        <v>70.315144932375816</v>
      </c>
      <c r="T36">
        <f t="shared" si="66"/>
        <v>71.003311946856655</v>
      </c>
      <c r="U36">
        <f t="shared" si="67"/>
        <v>71.181925873261946</v>
      </c>
      <c r="V36">
        <f>ABS($C36-R36)/$C36*100</f>
        <v>3.4905894452839252</v>
      </c>
      <c r="W36">
        <f>ABS($C36-S36)/$C36*100</f>
        <v>1.8893288063836753</v>
      </c>
      <c r="X36">
        <f>ABS($C36-T36)/$C36*100</f>
        <v>0.92912986561558175</v>
      </c>
      <c r="Y36">
        <f>ABS($C36-U36)/$C36*100</f>
        <v>0.67990998245949141</v>
      </c>
      <c r="Z36" s="9">
        <f t="shared" si="0"/>
        <v>2.5016779495901602</v>
      </c>
      <c r="AA36" s="9">
        <f t="shared" si="1"/>
        <v>1.3540670676241859</v>
      </c>
      <c r="AB36" s="9">
        <f t="shared" si="2"/>
        <v>0.66590005314334633</v>
      </c>
      <c r="AC36" s="9">
        <f t="shared" si="3"/>
        <v>0.48728612673805571</v>
      </c>
      <c r="AD36">
        <f>ABS(Z36)</f>
        <v>2.5016779495901602</v>
      </c>
      <c r="AE36">
        <f>ABS(AA36)</f>
        <v>1.3540670676241859</v>
      </c>
      <c r="AF36">
        <f t="shared" si="4"/>
        <v>0.66590005314334633</v>
      </c>
      <c r="AG36">
        <f t="shared" si="5"/>
        <v>0.48728612673805571</v>
      </c>
      <c r="AH36" s="9">
        <f t="shared" si="6"/>
        <v>6.2583925634656286</v>
      </c>
      <c r="AI36" s="9">
        <f t="shared" si="7"/>
        <v>1.8334976236243616</v>
      </c>
      <c r="AJ36" s="9">
        <f t="shared" si="8"/>
        <v>0.44342288077631148</v>
      </c>
      <c r="AK36" s="9">
        <f t="shared" si="9"/>
        <v>0.23744776931137648</v>
      </c>
      <c r="AL36" s="21">
        <f t="shared" si="50"/>
        <v>3.4905894452839252E-2</v>
      </c>
      <c r="AM36" s="21">
        <f t="shared" si="10"/>
        <v>1.8893288063836753E-2</v>
      </c>
      <c r="AN36" s="21">
        <f t="shared" si="11"/>
        <v>9.2912986561558171E-3</v>
      </c>
      <c r="AO36" s="21">
        <f t="shared" si="12"/>
        <v>6.7990998245949143E-3</v>
      </c>
      <c r="AP36" s="21">
        <f t="shared" si="13"/>
        <v>3.4905894452839252E-2</v>
      </c>
      <c r="AQ36" s="21">
        <f t="shared" si="13"/>
        <v>1.8893288063836753E-2</v>
      </c>
      <c r="AR36" s="21">
        <f t="shared" si="13"/>
        <v>9.2912986561558171E-3</v>
      </c>
      <c r="AS36" s="21">
        <f t="shared" si="13"/>
        <v>6.7990998245949143E-3</v>
      </c>
      <c r="AT36" s="21"/>
      <c r="AZ36">
        <f t="shared" si="68"/>
        <v>173.10474310745658</v>
      </c>
      <c r="BA36">
        <f t="shared" si="51"/>
        <v>173.25392931743269</v>
      </c>
      <c r="BB36">
        <f t="shared" si="52"/>
        <v>173.33679435734297</v>
      </c>
      <c r="BC36">
        <f t="shared" si="53"/>
        <v>173.32596907224143</v>
      </c>
      <c r="BD36" s="9">
        <f t="shared" si="14"/>
        <v>0.10187589254340423</v>
      </c>
      <c r="BE36" s="9">
        <f t="shared" si="15"/>
        <v>-4.7310317432703641E-2</v>
      </c>
      <c r="BF36" s="9">
        <f t="shared" si="16"/>
        <v>-0.1301753573429778</v>
      </c>
      <c r="BG36" s="9">
        <f t="shared" si="17"/>
        <v>-0.11935007224144556</v>
      </c>
      <c r="BH36">
        <f t="shared" si="18"/>
        <v>0.10187589254340423</v>
      </c>
      <c r="BI36">
        <f t="shared" si="19"/>
        <v>4.7310317432703641E-2</v>
      </c>
      <c r="BJ36">
        <f t="shared" si="20"/>
        <v>0.1301753573429778</v>
      </c>
      <c r="BK36">
        <f t="shared" si="21"/>
        <v>0.11935007224144556</v>
      </c>
      <c r="BL36" s="9">
        <f t="shared" si="22"/>
        <v>1.0378697481515247E-2</v>
      </c>
      <c r="BM36" s="9">
        <f t="shared" si="23"/>
        <v>2.2382661355831819E-3</v>
      </c>
      <c r="BN36" s="9">
        <f t="shared" si="24"/>
        <v>1.6945623659371967E-2</v>
      </c>
      <c r="BO36" s="9">
        <f t="shared" si="25"/>
        <v>1.4244439744038273E-2</v>
      </c>
      <c r="BP36" s="21">
        <f t="shared" si="26"/>
        <v>5.8817551622206913E-4</v>
      </c>
      <c r="BQ36" s="21">
        <f t="shared" si="27"/>
        <v>-2.7314381924806028E-4</v>
      </c>
      <c r="BR36" s="21">
        <f t="shared" si="28"/>
        <v>-7.515611013859569E-4</v>
      </c>
      <c r="BS36" s="21">
        <f t="shared" si="29"/>
        <v>-6.890618437707947E-4</v>
      </c>
      <c r="BT36" s="21">
        <f t="shared" si="30"/>
        <v>5.8817551622206913E-4</v>
      </c>
      <c r="BU36" s="21">
        <f t="shared" si="31"/>
        <v>2.7314381924806028E-4</v>
      </c>
      <c r="BV36" s="21">
        <f t="shared" si="32"/>
        <v>7.515611013859569E-4</v>
      </c>
      <c r="BW36" s="21">
        <f t="shared" si="33"/>
        <v>6.890618437707947E-4</v>
      </c>
      <c r="CA36">
        <f t="shared" si="54"/>
        <v>71.003311946856655</v>
      </c>
      <c r="CC36">
        <f t="shared" si="55"/>
        <v>0.40053335922475813</v>
      </c>
      <c r="CD36" s="9">
        <f t="shared" si="34"/>
        <v>71.403845306081408</v>
      </c>
      <c r="CE36">
        <f t="shared" si="35"/>
        <v>0.26536669391859391</v>
      </c>
      <c r="CG36">
        <f t="shared" si="56"/>
        <v>0.48218583264751091</v>
      </c>
      <c r="CH36" s="9">
        <f t="shared" si="36"/>
        <v>71.485497779504172</v>
      </c>
      <c r="CI36">
        <f t="shared" si="37"/>
        <v>0.18371422049582975</v>
      </c>
      <c r="CK36">
        <f t="shared" si="57"/>
        <v>0.49413228719650726</v>
      </c>
      <c r="CL36" s="9">
        <f t="shared" si="38"/>
        <v>71.497444234053162</v>
      </c>
      <c r="CM36">
        <f t="shared" si="39"/>
        <v>0.17176776594683929</v>
      </c>
      <c r="CO36">
        <f t="shared" si="58"/>
        <v>0.43471836905659805</v>
      </c>
      <c r="CP36" s="9">
        <f t="shared" si="40"/>
        <v>71.438030315913252</v>
      </c>
      <c r="CQ36">
        <f t="shared" si="41"/>
        <v>0.23118168408674933</v>
      </c>
      <c r="CY36">
        <f t="shared" si="69"/>
        <v>173.33679435734297</v>
      </c>
      <c r="DA36">
        <f t="shared" si="60"/>
        <v>5.0629363611565149E-2</v>
      </c>
      <c r="DB36" s="9">
        <f t="shared" si="42"/>
        <v>173.38742372095453</v>
      </c>
      <c r="DC36">
        <f t="shared" si="43"/>
        <v>0.1808047209545407</v>
      </c>
      <c r="DE36">
        <f t="shared" si="61"/>
        <v>5.331954541543972E-2</v>
      </c>
      <c r="DF36" s="9">
        <f t="shared" si="44"/>
        <v>173.3901139027584</v>
      </c>
      <c r="DG36">
        <f t="shared" si="45"/>
        <v>0.18349490275841163</v>
      </c>
      <c r="DI36">
        <f t="shared" si="62"/>
        <v>3.8511238789800672E-3</v>
      </c>
      <c r="DJ36" s="9">
        <f t="shared" si="46"/>
        <v>173.34064548122194</v>
      </c>
      <c r="DK36">
        <f t="shared" si="47"/>
        <v>0.1340264812219516</v>
      </c>
      <c r="DM36">
        <f t="shared" si="63"/>
        <v>-5.3409955116250803E-2</v>
      </c>
      <c r="DN36" s="9">
        <f t="shared" si="48"/>
        <v>173.28338440222672</v>
      </c>
      <c r="DO36">
        <f t="shared" si="49"/>
        <v>7.6765402226726565E-2</v>
      </c>
    </row>
    <row r="37" spans="1:119" x14ac:dyDescent="0.2">
      <c r="A37" s="3">
        <v>43830</v>
      </c>
      <c r="B37" s="4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  <c r="R37">
        <f t="shared" si="64"/>
        <v>69.567802522344266</v>
      </c>
      <c r="S37">
        <f t="shared" si="65"/>
        <v>70.748446394015559</v>
      </c>
      <c r="T37">
        <f t="shared" si="66"/>
        <v>71.40285197874266</v>
      </c>
      <c r="U37">
        <f t="shared" si="67"/>
        <v>71.562009052117631</v>
      </c>
      <c r="V37">
        <f>ABS($C37-R37)/$C37*100</f>
        <v>3.6361772737226619</v>
      </c>
      <c r="W37">
        <f>ABS($C37-S37)/$C37*100</f>
        <v>2.0007747940186875</v>
      </c>
      <c r="X37">
        <f>ABS($C37-T37)/$C37*100</f>
        <v>1.0943062630129274</v>
      </c>
      <c r="Y37">
        <f>ABS($C37-U37)/$C37*100</f>
        <v>0.87384531055704462</v>
      </c>
      <c r="Z37" s="9">
        <f t="shared" si="0"/>
        <v>2.6250604776557367</v>
      </c>
      <c r="AA37" s="9">
        <f t="shared" si="1"/>
        <v>1.4444166059844434</v>
      </c>
      <c r="AB37" s="9">
        <f t="shared" si="2"/>
        <v>0.79001102125734235</v>
      </c>
      <c r="AC37" s="9">
        <f t="shared" si="3"/>
        <v>0.63085394788237181</v>
      </c>
      <c r="AD37">
        <f>ABS(Z37)</f>
        <v>2.6250604776557367</v>
      </c>
      <c r="AE37">
        <f>ABS(AA37)</f>
        <v>1.4444166059844434</v>
      </c>
      <c r="AF37">
        <f t="shared" si="4"/>
        <v>0.79001102125734235</v>
      </c>
      <c r="AG37">
        <f t="shared" si="5"/>
        <v>0.63085394788237181</v>
      </c>
      <c r="AH37" s="9">
        <f t="shared" si="6"/>
        <v>6.8909425113501648</v>
      </c>
      <c r="AI37" s="9">
        <f t="shared" si="7"/>
        <v>2.086339331643619</v>
      </c>
      <c r="AJ37" s="9">
        <f t="shared" si="8"/>
        <v>0.62411741370806906</v>
      </c>
      <c r="AK37" s="9">
        <f t="shared" si="9"/>
        <v>0.39797670355877429</v>
      </c>
      <c r="AL37" s="21">
        <f t="shared" si="50"/>
        <v>3.6361772737226621E-2</v>
      </c>
      <c r="AM37" s="21">
        <f t="shared" si="10"/>
        <v>2.0007747940186876E-2</v>
      </c>
      <c r="AN37" s="21">
        <f t="shared" si="11"/>
        <v>1.0943062630129273E-2</v>
      </c>
      <c r="AO37" s="21">
        <f t="shared" si="12"/>
        <v>8.7384531055704467E-3</v>
      </c>
      <c r="AP37" s="21">
        <f t="shared" si="13"/>
        <v>3.6361772737226621E-2</v>
      </c>
      <c r="AQ37" s="21">
        <f t="shared" si="13"/>
        <v>2.0007747940186876E-2</v>
      </c>
      <c r="AR37" s="21">
        <f t="shared" si="13"/>
        <v>1.0943062630129273E-2</v>
      </c>
      <c r="AS37" s="21">
        <f t="shared" si="13"/>
        <v>8.7384531055704467E-3</v>
      </c>
      <c r="AT37" s="21"/>
      <c r="AZ37">
        <f t="shared" si="68"/>
        <v>173.12104325026351</v>
      </c>
      <c r="BA37">
        <f t="shared" si="51"/>
        <v>173.23879001585422</v>
      </c>
      <c r="BB37">
        <f t="shared" si="52"/>
        <v>173.25868914293716</v>
      </c>
      <c r="BC37">
        <f t="shared" si="53"/>
        <v>173.23287601589311</v>
      </c>
      <c r="BD37" s="9">
        <f t="shared" si="14"/>
        <v>0.65501874973648455</v>
      </c>
      <c r="BE37" s="9">
        <f t="shared" si="15"/>
        <v>0.53727198414577515</v>
      </c>
      <c r="BF37" s="9">
        <f t="shared" si="16"/>
        <v>0.51737285706283842</v>
      </c>
      <c r="BG37" s="9">
        <f t="shared" si="17"/>
        <v>0.54318598410688423</v>
      </c>
      <c r="BH37">
        <f t="shared" si="18"/>
        <v>0.65501874973648455</v>
      </c>
      <c r="BI37">
        <f t="shared" si="19"/>
        <v>0.53727198414577515</v>
      </c>
      <c r="BJ37">
        <f t="shared" si="20"/>
        <v>0.51737285706283842</v>
      </c>
      <c r="BK37">
        <f t="shared" si="21"/>
        <v>0.54318598410688423</v>
      </c>
      <c r="BL37" s="9">
        <f t="shared" si="22"/>
        <v>0.4290495625063474</v>
      </c>
      <c r="BM37" s="9">
        <f t="shared" si="23"/>
        <v>0.28866118494793808</v>
      </c>
      <c r="BN37" s="9">
        <f t="shared" si="24"/>
        <v>0.26767467322536426</v>
      </c>
      <c r="BO37" s="9">
        <f t="shared" si="25"/>
        <v>0.29505101333016431</v>
      </c>
      <c r="BP37" s="21">
        <f t="shared" si="26"/>
        <v>3.7693266966567843E-3</v>
      </c>
      <c r="BQ37" s="21">
        <f t="shared" si="27"/>
        <v>3.0917491049243318E-3</v>
      </c>
      <c r="BR37" s="21">
        <f t="shared" si="28"/>
        <v>2.9772389310032728E-3</v>
      </c>
      <c r="BS37" s="21">
        <f t="shared" si="29"/>
        <v>3.1257814100246113E-3</v>
      </c>
      <c r="BT37" s="21">
        <f t="shared" si="30"/>
        <v>3.7693266966567843E-3</v>
      </c>
      <c r="BU37" s="21">
        <f t="shared" si="31"/>
        <v>3.0917491049243318E-3</v>
      </c>
      <c r="BV37" s="21">
        <f t="shared" si="32"/>
        <v>2.9772389310032728E-3</v>
      </c>
      <c r="BW37" s="21">
        <f t="shared" si="33"/>
        <v>3.1257814100246113E-3</v>
      </c>
      <c r="CA37">
        <f t="shared" si="54"/>
        <v>71.40285197874266</v>
      </c>
      <c r="CC37">
        <f t="shared" si="55"/>
        <v>0.40037442685055763</v>
      </c>
      <c r="CD37" s="9">
        <f t="shared" si="34"/>
        <v>71.803226405593222</v>
      </c>
      <c r="CE37">
        <f t="shared" si="35"/>
        <v>0.389636594406781</v>
      </c>
      <c r="CG37">
        <f t="shared" si="56"/>
        <v>0.4524333443733688</v>
      </c>
      <c r="CH37" s="9">
        <f t="shared" si="36"/>
        <v>71.855285323116036</v>
      </c>
      <c r="CI37">
        <f t="shared" si="37"/>
        <v>0.33757767688396711</v>
      </c>
      <c r="CK37">
        <f t="shared" si="57"/>
        <v>0.43170139869157576</v>
      </c>
      <c r="CL37" s="9">
        <f t="shared" si="38"/>
        <v>71.834553377434233</v>
      </c>
      <c r="CM37">
        <f t="shared" si="39"/>
        <v>0.35830962256576981</v>
      </c>
      <c r="CO37">
        <f t="shared" si="58"/>
        <v>0.40446499908988798</v>
      </c>
      <c r="CP37" s="9">
        <f t="shared" si="40"/>
        <v>71.807316977832542</v>
      </c>
      <c r="CQ37">
        <f t="shared" si="41"/>
        <v>0.38554602216746048</v>
      </c>
      <c r="CY37">
        <f t="shared" si="69"/>
        <v>173.25868914293716</v>
      </c>
      <c r="DA37">
        <f t="shared" si="60"/>
        <v>3.0031831128785217E-2</v>
      </c>
      <c r="DB37" s="9">
        <f t="shared" si="42"/>
        <v>173.28872097406594</v>
      </c>
      <c r="DC37">
        <f t="shared" si="43"/>
        <v>0.48734102593405737</v>
      </c>
      <c r="DE37">
        <f t="shared" si="61"/>
        <v>6.0066318797900309E-3</v>
      </c>
      <c r="DF37" s="9">
        <f t="shared" si="44"/>
        <v>173.26469577481694</v>
      </c>
      <c r="DG37">
        <f t="shared" si="45"/>
        <v>0.5113662251830533</v>
      </c>
      <c r="DI37">
        <f t="shared" si="62"/>
        <v>-5.0240059388980997E-2</v>
      </c>
      <c r="DJ37" s="9">
        <f t="shared" si="46"/>
        <v>173.20844908354817</v>
      </c>
      <c r="DK37">
        <f t="shared" si="47"/>
        <v>0.56761291645182155</v>
      </c>
      <c r="DM37">
        <f t="shared" si="63"/>
        <v>-7.4647878105271209E-2</v>
      </c>
      <c r="DN37" s="9">
        <f t="shared" si="48"/>
        <v>173.18404126483188</v>
      </c>
      <c r="DO37">
        <f t="shared" si="49"/>
        <v>0.59202073516811993</v>
      </c>
    </row>
    <row r="38" spans="1:119" x14ac:dyDescent="0.2">
      <c r="A38" s="3">
        <v>43832</v>
      </c>
      <c r="B38" s="4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  <c r="R38">
        <f t="shared" si="64"/>
        <v>69.987812198769177</v>
      </c>
      <c r="S38">
        <f t="shared" si="65"/>
        <v>71.210659707930574</v>
      </c>
      <c r="T38">
        <f t="shared" si="66"/>
        <v>71.876858591497069</v>
      </c>
      <c r="U38">
        <f t="shared" si="67"/>
        <v>72.054075131465879</v>
      </c>
      <c r="V38">
        <f>ABS($C38-R38)/$C38*100</f>
        <v>5.2169929714162677</v>
      </c>
      <c r="W38">
        <f>ABS($C38-S38)/$C38*100</f>
        <v>3.560916571620345</v>
      </c>
      <c r="X38">
        <f>ABS($C38-T38)/$C38*100</f>
        <v>2.6586975783449969</v>
      </c>
      <c r="Y38">
        <f>ABS($C38-U38)/$C38*100</f>
        <v>2.4186969835880072</v>
      </c>
      <c r="Z38" s="9">
        <f t="shared" si="0"/>
        <v>3.8522298012308198</v>
      </c>
      <c r="AA38" s="9">
        <f t="shared" si="1"/>
        <v>2.6293822920694225</v>
      </c>
      <c r="AB38" s="9">
        <f t="shared" si="2"/>
        <v>1.9631834085029283</v>
      </c>
      <c r="AC38" s="9">
        <f t="shared" si="3"/>
        <v>1.7859668685341177</v>
      </c>
      <c r="AD38">
        <f>ABS(Z38)</f>
        <v>3.8522298012308198</v>
      </c>
      <c r="AE38">
        <f>ABS(AA38)</f>
        <v>2.6293822920694225</v>
      </c>
      <c r="AF38">
        <f t="shared" si="4"/>
        <v>1.9631834085029283</v>
      </c>
      <c r="AG38">
        <f t="shared" si="5"/>
        <v>1.7859668685341177</v>
      </c>
      <c r="AH38" s="9">
        <f t="shared" si="6"/>
        <v>14.839674441490841</v>
      </c>
      <c r="AI38" s="9">
        <f t="shared" si="7"/>
        <v>6.9136512378482502</v>
      </c>
      <c r="AJ38" s="9">
        <f t="shared" si="8"/>
        <v>3.8540890954211755</v>
      </c>
      <c r="AK38" s="9">
        <f t="shared" si="9"/>
        <v>3.1896776555015625</v>
      </c>
      <c r="AL38" s="21">
        <f t="shared" si="50"/>
        <v>5.2169929714162677E-2</v>
      </c>
      <c r="AM38" s="21">
        <f t="shared" si="10"/>
        <v>3.5609165716203449E-2</v>
      </c>
      <c r="AN38" s="21">
        <f t="shared" si="11"/>
        <v>2.6586975783449967E-2</v>
      </c>
      <c r="AO38" s="21">
        <f t="shared" si="12"/>
        <v>2.4186969835880073E-2</v>
      </c>
      <c r="AP38" s="21">
        <f t="shared" si="13"/>
        <v>5.2169929714162677E-2</v>
      </c>
      <c r="AQ38" s="21">
        <f t="shared" si="13"/>
        <v>3.5609165716203449E-2</v>
      </c>
      <c r="AR38" s="21">
        <f t="shared" si="13"/>
        <v>2.6586975783449967E-2</v>
      </c>
      <c r="AS38" s="21">
        <f t="shared" si="13"/>
        <v>2.4186969835880073E-2</v>
      </c>
      <c r="AT38" s="21"/>
      <c r="AZ38">
        <f t="shared" si="68"/>
        <v>173.22584625022134</v>
      </c>
      <c r="BA38">
        <f t="shared" si="51"/>
        <v>173.41071705078087</v>
      </c>
      <c r="BB38">
        <f t="shared" si="52"/>
        <v>173.56911285717487</v>
      </c>
      <c r="BC38">
        <f t="shared" si="53"/>
        <v>173.65656108349648</v>
      </c>
      <c r="BD38" s="9">
        <f t="shared" si="14"/>
        <v>4.2711937497786607</v>
      </c>
      <c r="BE38" s="9">
        <f t="shared" si="15"/>
        <v>4.0863229492191238</v>
      </c>
      <c r="BF38" s="9">
        <f t="shared" si="16"/>
        <v>3.9279271428251263</v>
      </c>
      <c r="BG38" s="9">
        <f t="shared" si="17"/>
        <v>3.840478916503514</v>
      </c>
      <c r="BH38">
        <f t="shared" si="18"/>
        <v>4.2711937497786607</v>
      </c>
      <c r="BI38">
        <f t="shared" si="19"/>
        <v>4.0863229492191238</v>
      </c>
      <c r="BJ38">
        <f t="shared" si="20"/>
        <v>3.9279271428251263</v>
      </c>
      <c r="BK38">
        <f t="shared" si="21"/>
        <v>3.840478916503514</v>
      </c>
      <c r="BL38" s="9">
        <f t="shared" si="22"/>
        <v>18.243096048148296</v>
      </c>
      <c r="BM38" s="9">
        <f t="shared" si="23"/>
        <v>16.698035245314877</v>
      </c>
      <c r="BN38" s="9">
        <f t="shared" si="24"/>
        <v>15.42861163934236</v>
      </c>
      <c r="BO38" s="9">
        <f t="shared" si="25"/>
        <v>14.749278308108005</v>
      </c>
      <c r="BP38" s="21">
        <f t="shared" si="26"/>
        <v>2.4063464662727112E-2</v>
      </c>
      <c r="BQ38" s="21">
        <f t="shared" si="27"/>
        <v>2.302192165694213E-2</v>
      </c>
      <c r="BR38" s="21">
        <f t="shared" si="28"/>
        <v>2.2129536035221355E-2</v>
      </c>
      <c r="BS38" s="21">
        <f t="shared" si="29"/>
        <v>2.163686175557358E-2</v>
      </c>
      <c r="BT38" s="21">
        <f t="shared" si="30"/>
        <v>2.4063464662727112E-2</v>
      </c>
      <c r="BU38" s="21">
        <f t="shared" si="31"/>
        <v>2.302192165694213E-2</v>
      </c>
      <c r="BV38" s="21">
        <f t="shared" si="32"/>
        <v>2.2129536035221355E-2</v>
      </c>
      <c r="BW38" s="21">
        <f t="shared" si="33"/>
        <v>2.163686175557358E-2</v>
      </c>
      <c r="CA38">
        <f t="shared" si="54"/>
        <v>71.876858591497069</v>
      </c>
      <c r="CC38">
        <f t="shared" si="55"/>
        <v>0.41215557659517377</v>
      </c>
      <c r="CD38" s="9">
        <f t="shared" si="34"/>
        <v>72.289014168092237</v>
      </c>
      <c r="CE38">
        <f t="shared" si="35"/>
        <v>1.5510278319077599</v>
      </c>
      <c r="CG38">
        <f t="shared" si="56"/>
        <v>0.46019972099054296</v>
      </c>
      <c r="CH38" s="9">
        <f t="shared" si="36"/>
        <v>72.337058312487613</v>
      </c>
      <c r="CI38">
        <f t="shared" si="37"/>
        <v>1.5029836875123834</v>
      </c>
      <c r="CK38">
        <f t="shared" si="57"/>
        <v>0.45962283997304521</v>
      </c>
      <c r="CL38" s="9">
        <f t="shared" si="38"/>
        <v>72.336481431470119</v>
      </c>
      <c r="CM38">
        <f t="shared" si="39"/>
        <v>1.5035605685298776</v>
      </c>
      <c r="CO38">
        <f t="shared" si="58"/>
        <v>0.46427078684137546</v>
      </c>
      <c r="CP38" s="9">
        <f t="shared" si="40"/>
        <v>72.341129378338451</v>
      </c>
      <c r="CQ38">
        <f t="shared" si="41"/>
        <v>1.498912621661546</v>
      </c>
      <c r="CY38">
        <f t="shared" si="69"/>
        <v>173.56911285717487</v>
      </c>
      <c r="DA38">
        <f t="shared" si="60"/>
        <v>7.4894532426213883E-2</v>
      </c>
      <c r="DB38" s="9">
        <f t="shared" si="42"/>
        <v>173.64400738960109</v>
      </c>
      <c r="DC38">
        <f t="shared" si="43"/>
        <v>3.8530326103989125</v>
      </c>
      <c r="DE38">
        <f t="shared" si="61"/>
        <v>0.11559678152864281</v>
      </c>
      <c r="DF38" s="9">
        <f t="shared" si="44"/>
        <v>173.68470963870351</v>
      </c>
      <c r="DG38">
        <f t="shared" si="45"/>
        <v>3.8123303612964889</v>
      </c>
      <c r="DI38">
        <f t="shared" si="62"/>
        <v>0.18779803120463798</v>
      </c>
      <c r="DJ38" s="9">
        <f t="shared" si="46"/>
        <v>173.75691088837951</v>
      </c>
      <c r="DK38">
        <f t="shared" si="47"/>
        <v>3.7401291116204902</v>
      </c>
      <c r="DM38">
        <f t="shared" si="63"/>
        <v>0.25651369130969642</v>
      </c>
      <c r="DN38" s="9">
        <f t="shared" si="48"/>
        <v>173.82562654848456</v>
      </c>
      <c r="DO38">
        <f t="shared" si="49"/>
        <v>3.6714134515154342</v>
      </c>
    </row>
    <row r="39" spans="1:119" x14ac:dyDescent="0.2">
      <c r="A39" s="3">
        <v>43833</v>
      </c>
      <c r="B39" s="4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  <c r="R39">
        <f t="shared" si="64"/>
        <v>70.6041689669661</v>
      </c>
      <c r="S39">
        <f t="shared" si="65"/>
        <v>72.052062041392787</v>
      </c>
      <c r="T39">
        <f t="shared" si="66"/>
        <v>73.054768636598823</v>
      </c>
      <c r="U39">
        <f t="shared" si="67"/>
        <v>73.447129288922497</v>
      </c>
      <c r="V39">
        <f>ABS($C39-R39)/$C39*100</f>
        <v>3.4435323568749019</v>
      </c>
      <c r="W39">
        <f>ABS($C39-S39)/$C39*100</f>
        <v>1.4634305748258012</v>
      </c>
      <c r="X39">
        <f>ABS($C39-T39)/$C39*100</f>
        <v>9.215451093135478E-2</v>
      </c>
      <c r="Y39">
        <f>ABS($C39-U39)/$C39*100</f>
        <v>0.4444279485017662</v>
      </c>
      <c r="Z39" s="9">
        <f t="shared" si="0"/>
        <v>2.5179850330338951</v>
      </c>
      <c r="AA39" s="9">
        <f t="shared" si="1"/>
        <v>1.0700919586072075</v>
      </c>
      <c r="AB39" s="9">
        <f t="shared" si="2"/>
        <v>6.7385363401172071E-2</v>
      </c>
      <c r="AC39" s="9">
        <f t="shared" si="3"/>
        <v>-0.32497528892250216</v>
      </c>
      <c r="AD39">
        <f>ABS(Z39)</f>
        <v>2.5179850330338951</v>
      </c>
      <c r="AE39">
        <f>ABS(AA39)</f>
        <v>1.0700919586072075</v>
      </c>
      <c r="AF39">
        <f t="shared" si="4"/>
        <v>6.7385363401172071E-2</v>
      </c>
      <c r="AG39">
        <f t="shared" si="5"/>
        <v>0.32497528892250216</v>
      </c>
      <c r="AH39" s="9">
        <f t="shared" si="6"/>
        <v>6.3402486265827056</v>
      </c>
      <c r="AI39" s="9">
        <f t="shared" si="7"/>
        <v>1.1450967998758095</v>
      </c>
      <c r="AJ39" s="9">
        <f t="shared" si="8"/>
        <v>4.5407872007080206E-3</v>
      </c>
      <c r="AK39" s="9">
        <f t="shared" si="9"/>
        <v>0.10560893841026375</v>
      </c>
      <c r="AL39" s="21">
        <f t="shared" si="50"/>
        <v>3.4435323568749017E-2</v>
      </c>
      <c r="AM39" s="21">
        <f t="shared" si="10"/>
        <v>1.4634305748258011E-2</v>
      </c>
      <c r="AN39" s="21">
        <f t="shared" si="11"/>
        <v>9.2154510931354776E-4</v>
      </c>
      <c r="AO39" s="21">
        <f t="shared" si="12"/>
        <v>-4.4442794850176621E-3</v>
      </c>
      <c r="AP39" s="21">
        <f t="shared" si="13"/>
        <v>3.4435323568749017E-2</v>
      </c>
      <c r="AQ39" s="21">
        <f t="shared" si="13"/>
        <v>1.4634305748258011E-2</v>
      </c>
      <c r="AR39" s="21">
        <f t="shared" si="13"/>
        <v>9.2154510931354776E-4</v>
      </c>
      <c r="AS39" s="21">
        <f t="shared" si="13"/>
        <v>4.4442794850176621E-3</v>
      </c>
      <c r="AT39" s="21"/>
      <c r="AZ39">
        <f t="shared" si="68"/>
        <v>173.90923725018592</v>
      </c>
      <c r="BA39">
        <f t="shared" si="51"/>
        <v>174.71834039453097</v>
      </c>
      <c r="BB39">
        <f t="shared" si="52"/>
        <v>175.92586914286994</v>
      </c>
      <c r="BC39">
        <f t="shared" si="53"/>
        <v>176.65213463836923</v>
      </c>
      <c r="BD39" s="9">
        <f t="shared" si="14"/>
        <v>1.6929657498140784</v>
      </c>
      <c r="BE39" s="9">
        <f t="shared" si="15"/>
        <v>0.88386260546903372</v>
      </c>
      <c r="BF39" s="9">
        <f t="shared" si="16"/>
        <v>-0.32366614286993922</v>
      </c>
      <c r="BG39" s="9">
        <f t="shared" si="17"/>
        <v>-1.0499316383692303</v>
      </c>
      <c r="BH39">
        <f t="shared" si="18"/>
        <v>1.6929657498140784</v>
      </c>
      <c r="BI39">
        <f t="shared" si="19"/>
        <v>0.88386260546903372</v>
      </c>
      <c r="BJ39">
        <f t="shared" si="20"/>
        <v>0.32366614286993922</v>
      </c>
      <c r="BK39">
        <f t="shared" si="21"/>
        <v>1.0499316383692303</v>
      </c>
      <c r="BL39" s="9">
        <f t="shared" si="22"/>
        <v>2.866133030043545</v>
      </c>
      <c r="BM39" s="9">
        <f t="shared" si="23"/>
        <v>0.78121310534650878</v>
      </c>
      <c r="BN39" s="9">
        <f t="shared" si="24"/>
        <v>0.10475977204030391</v>
      </c>
      <c r="BO39" s="9">
        <f t="shared" si="25"/>
        <v>1.1023564452486962</v>
      </c>
      <c r="BP39" s="21">
        <f t="shared" si="26"/>
        <v>9.6409140710727783E-3</v>
      </c>
      <c r="BQ39" s="21">
        <f t="shared" si="27"/>
        <v>5.0333229900824976E-3</v>
      </c>
      <c r="BR39" s="21">
        <f t="shared" si="28"/>
        <v>-1.8431781454925098E-3</v>
      </c>
      <c r="BS39" s="21">
        <f t="shared" si="29"/>
        <v>-5.9790345475861156E-3</v>
      </c>
      <c r="BT39" s="21">
        <f t="shared" si="30"/>
        <v>9.6409140710727783E-3</v>
      </c>
      <c r="BU39" s="21">
        <f t="shared" si="31"/>
        <v>5.0333229900824976E-3</v>
      </c>
      <c r="BV39" s="21">
        <f t="shared" si="32"/>
        <v>1.8431781454925098E-3</v>
      </c>
      <c r="BW39" s="21">
        <f t="shared" si="33"/>
        <v>5.9790345475861156E-3</v>
      </c>
      <c r="CA39">
        <f t="shared" si="54"/>
        <v>73.054768636598823</v>
      </c>
      <c r="CC39">
        <f t="shared" si="55"/>
        <v>0.53467629155622665</v>
      </c>
      <c r="CD39" s="9">
        <f t="shared" si="34"/>
        <v>73.589444928155046</v>
      </c>
      <c r="CE39">
        <f t="shared" si="35"/>
        <v>0.46729092815505169</v>
      </c>
      <c r="CG39">
        <f t="shared" si="56"/>
        <v>0.71857543767057896</v>
      </c>
      <c r="CH39" s="9">
        <f t="shared" si="36"/>
        <v>73.773344074269403</v>
      </c>
      <c r="CI39">
        <f t="shared" si="37"/>
        <v>0.65119007426940811</v>
      </c>
      <c r="CK39">
        <f t="shared" si="57"/>
        <v>0.93369239535799309</v>
      </c>
      <c r="CL39" s="9">
        <f t="shared" si="38"/>
        <v>73.988461031956817</v>
      </c>
      <c r="CM39">
        <f t="shared" si="39"/>
        <v>0.86630703195682202</v>
      </c>
      <c r="CO39">
        <f t="shared" si="58"/>
        <v>1.0780005489453013</v>
      </c>
      <c r="CP39" s="9">
        <f t="shared" si="40"/>
        <v>74.13276918554412</v>
      </c>
      <c r="CQ39">
        <f t="shared" si="41"/>
        <v>1.0106151855441254</v>
      </c>
      <c r="CY39">
        <f t="shared" si="69"/>
        <v>175.92586914286994</v>
      </c>
      <c r="DA39">
        <f t="shared" si="60"/>
        <v>0.43999241294923086</v>
      </c>
      <c r="DB39" s="9">
        <f t="shared" si="42"/>
        <v>176.36586155581918</v>
      </c>
      <c r="DC39">
        <f t="shared" si="43"/>
        <v>0.76365855581917685</v>
      </c>
      <c r="DE39">
        <f t="shared" si="61"/>
        <v>0.92241420302855659</v>
      </c>
      <c r="DF39" s="9">
        <f t="shared" si="44"/>
        <v>176.84828334589849</v>
      </c>
      <c r="DG39">
        <f t="shared" si="45"/>
        <v>1.2460803458984913</v>
      </c>
      <c r="DI39">
        <f t="shared" si="62"/>
        <v>1.6193104791683233</v>
      </c>
      <c r="DJ39" s="9">
        <f t="shared" si="46"/>
        <v>177.54517962203826</v>
      </c>
      <c r="DK39">
        <f t="shared" si="47"/>
        <v>1.9429766220382589</v>
      </c>
      <c r="DM39">
        <f t="shared" si="63"/>
        <v>2.0627223224811178</v>
      </c>
      <c r="DN39" s="9">
        <f t="shared" si="48"/>
        <v>177.98859146535105</v>
      </c>
      <c r="DO39">
        <f t="shared" si="49"/>
        <v>2.3863884653510468</v>
      </c>
    </row>
    <row r="40" spans="1:119" x14ac:dyDescent="0.2">
      <c r="A40" s="3">
        <v>43836</v>
      </c>
      <c r="B40" s="4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  <c r="R40">
        <f t="shared" si="64"/>
        <v>71.007046572251511</v>
      </c>
      <c r="S40">
        <f t="shared" si="65"/>
        <v>72.394491468147095</v>
      </c>
      <c r="T40">
        <f t="shared" si="66"/>
        <v>73.095199854639532</v>
      </c>
      <c r="U40">
        <f t="shared" si="67"/>
        <v>73.193648563562945</v>
      </c>
      <c r="V40">
        <f>ABS($C40-R40)/$C40*100</f>
        <v>3.6602388613809498</v>
      </c>
      <c r="W40">
        <f>ABS($C40-S40)/$C40*100</f>
        <v>1.7778044226021446</v>
      </c>
      <c r="X40">
        <f>ABS($C40-T40)/$C40*100</f>
        <v>0.82710893755870829</v>
      </c>
      <c r="Y40">
        <f>ABS($C40-U40)/$C40*100</f>
        <v>0.69353733361322722</v>
      </c>
      <c r="Z40" s="9">
        <f t="shared" si="0"/>
        <v>2.6977724277484896</v>
      </c>
      <c r="AA40" s="9">
        <f t="shared" si="1"/>
        <v>1.3103275318529057</v>
      </c>
      <c r="AB40" s="9">
        <f t="shared" si="2"/>
        <v>0.60961914536046891</v>
      </c>
      <c r="AC40" s="9">
        <f t="shared" si="3"/>
        <v>0.51117043643705529</v>
      </c>
      <c r="AD40">
        <f>ABS(Z40)</f>
        <v>2.6977724277484896</v>
      </c>
      <c r="AE40">
        <f>ABS(AA40)</f>
        <v>1.3103275318529057</v>
      </c>
      <c r="AF40">
        <f t="shared" si="4"/>
        <v>0.60961914536046891</v>
      </c>
      <c r="AG40">
        <f t="shared" si="5"/>
        <v>0.51117043643705529</v>
      </c>
      <c r="AH40" s="9">
        <f t="shared" si="6"/>
        <v>7.2779760719199791</v>
      </c>
      <c r="AI40" s="9">
        <f t="shared" si="7"/>
        <v>1.7169582407317276</v>
      </c>
      <c r="AJ40" s="9">
        <f t="shared" si="8"/>
        <v>0.37163550239002852</v>
      </c>
      <c r="AK40" s="9">
        <f t="shared" si="9"/>
        <v>0.26129521508724957</v>
      </c>
      <c r="AL40" s="21">
        <f t="shared" si="50"/>
        <v>3.6602388613809496E-2</v>
      </c>
      <c r="AM40" s="21">
        <f t="shared" si="10"/>
        <v>1.7778044226021444E-2</v>
      </c>
      <c r="AN40" s="21">
        <f t="shared" si="11"/>
        <v>8.2710893755870828E-3</v>
      </c>
      <c r="AO40" s="21">
        <f t="shared" si="12"/>
        <v>6.9353733361322721E-3</v>
      </c>
      <c r="AP40" s="21">
        <f t="shared" si="13"/>
        <v>3.6602388613809496E-2</v>
      </c>
      <c r="AQ40" s="21">
        <f t="shared" si="13"/>
        <v>1.7778044226021444E-2</v>
      </c>
      <c r="AR40" s="21">
        <f t="shared" si="13"/>
        <v>8.2710893755870828E-3</v>
      </c>
      <c r="AS40" s="21">
        <f t="shared" si="13"/>
        <v>6.9353733361322721E-3</v>
      </c>
      <c r="AT40" s="21"/>
      <c r="AZ40">
        <f t="shared" si="68"/>
        <v>174.18011177015617</v>
      </c>
      <c r="BA40">
        <f t="shared" si="51"/>
        <v>175.00117642828104</v>
      </c>
      <c r="BB40">
        <f t="shared" si="52"/>
        <v>175.73166945714797</v>
      </c>
      <c r="BC40">
        <f t="shared" si="53"/>
        <v>175.83318796044125</v>
      </c>
      <c r="BD40" s="9">
        <f t="shared" si="14"/>
        <v>9.6682229843821688E-2</v>
      </c>
      <c r="BE40" s="9">
        <f t="shared" si="15"/>
        <v>-0.72438242828104649</v>
      </c>
      <c r="BF40" s="9">
        <f t="shared" si="16"/>
        <v>-1.4548754571479776</v>
      </c>
      <c r="BG40" s="9">
        <f t="shared" si="17"/>
        <v>-1.5563939604412553</v>
      </c>
      <c r="BH40">
        <f t="shared" si="18"/>
        <v>9.6682229843821688E-2</v>
      </c>
      <c r="BI40">
        <f t="shared" si="19"/>
        <v>0.72438242828104649</v>
      </c>
      <c r="BJ40">
        <f t="shared" si="20"/>
        <v>1.4548754571479776</v>
      </c>
      <c r="BK40">
        <f t="shared" si="21"/>
        <v>1.5563939604412553</v>
      </c>
      <c r="BL40" s="9">
        <f t="shared" si="22"/>
        <v>9.3474535675735649E-3</v>
      </c>
      <c r="BM40" s="9">
        <f t="shared" si="23"/>
        <v>0.52472990240234541</v>
      </c>
      <c r="BN40" s="9">
        <f t="shared" si="24"/>
        <v>2.1166625958115368</v>
      </c>
      <c r="BO40" s="9">
        <f t="shared" si="25"/>
        <v>2.4223621600980159</v>
      </c>
      <c r="BP40" s="21">
        <f t="shared" si="26"/>
        <v>5.5476249949733237E-4</v>
      </c>
      <c r="BQ40" s="21">
        <f t="shared" si="27"/>
        <v>-4.1565053594057192E-3</v>
      </c>
      <c r="BR40" s="21">
        <f t="shared" si="28"/>
        <v>-8.3480733364189475E-3</v>
      </c>
      <c r="BS40" s="21">
        <f t="shared" si="29"/>
        <v>-8.930586366198907E-3</v>
      </c>
      <c r="BT40" s="21">
        <f t="shared" si="30"/>
        <v>5.5476249949733237E-4</v>
      </c>
      <c r="BU40" s="21">
        <f t="shared" si="31"/>
        <v>4.1565053594057192E-3</v>
      </c>
      <c r="BV40" s="21">
        <f t="shared" si="32"/>
        <v>8.3480733364189475E-3</v>
      </c>
      <c r="BW40" s="21">
        <f t="shared" si="33"/>
        <v>8.930586366198907E-3</v>
      </c>
      <c r="CA40">
        <f t="shared" si="54"/>
        <v>73.095199854639532</v>
      </c>
      <c r="CC40">
        <f t="shared" si="55"/>
        <v>0.45559707979374381</v>
      </c>
      <c r="CD40" s="9">
        <f t="shared" si="34"/>
        <v>73.550796934433279</v>
      </c>
      <c r="CE40">
        <f t="shared" si="35"/>
        <v>0.15402206556672127</v>
      </c>
      <c r="CG40">
        <f t="shared" si="56"/>
        <v>0.47444351860382578</v>
      </c>
      <c r="CH40" s="9">
        <f t="shared" si="36"/>
        <v>73.569643373243352</v>
      </c>
      <c r="CI40">
        <f t="shared" si="37"/>
        <v>0.13517562675664863</v>
      </c>
      <c r="CK40">
        <f t="shared" si="57"/>
        <v>0.34414001832858548</v>
      </c>
      <c r="CL40" s="9">
        <f t="shared" si="38"/>
        <v>73.439339872968119</v>
      </c>
      <c r="CM40">
        <f t="shared" si="39"/>
        <v>0.26547912703188103</v>
      </c>
      <c r="CO40">
        <f t="shared" si="58"/>
        <v>0.18569092436735185</v>
      </c>
      <c r="CP40" s="9">
        <f t="shared" si="40"/>
        <v>73.280890779006882</v>
      </c>
      <c r="CQ40">
        <f t="shared" si="41"/>
        <v>0.423928220993119</v>
      </c>
      <c r="CY40">
        <f t="shared" si="69"/>
        <v>175.73166945714797</v>
      </c>
      <c r="DA40">
        <f t="shared" si="60"/>
        <v>0.33852167716183884</v>
      </c>
      <c r="DB40" s="9">
        <f t="shared" si="42"/>
        <v>176.07019113430982</v>
      </c>
      <c r="DC40">
        <f t="shared" si="43"/>
        <v>1.7933971343098278</v>
      </c>
      <c r="DE40">
        <f t="shared" si="61"/>
        <v>0.52043320307836738</v>
      </c>
      <c r="DF40" s="9">
        <f t="shared" si="44"/>
        <v>176.25210266022634</v>
      </c>
      <c r="DG40">
        <f t="shared" si="45"/>
        <v>1.9753086602263465</v>
      </c>
      <c r="DI40">
        <f t="shared" si="62"/>
        <v>0.42239377034073022</v>
      </c>
      <c r="DJ40" s="9">
        <f t="shared" si="46"/>
        <v>176.15406322748871</v>
      </c>
      <c r="DK40">
        <f t="shared" si="47"/>
        <v>1.8772692274887106</v>
      </c>
      <c r="DM40">
        <f t="shared" si="63"/>
        <v>0.12176939542646295</v>
      </c>
      <c r="DN40" s="9">
        <f t="shared" si="48"/>
        <v>175.85343885257444</v>
      </c>
      <c r="DO40">
        <f t="shared" si="49"/>
        <v>1.5766448525744465</v>
      </c>
    </row>
    <row r="41" spans="1:119" x14ac:dyDescent="0.2">
      <c r="A41" s="3">
        <v>43837</v>
      </c>
      <c r="B41" s="4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  <c r="R41">
        <f t="shared" si="64"/>
        <v>71.438690160691266</v>
      </c>
      <c r="S41">
        <f t="shared" si="65"/>
        <v>72.813796278340021</v>
      </c>
      <c r="T41">
        <f t="shared" si="66"/>
        <v>73.46097134185581</v>
      </c>
      <c r="U41">
        <f t="shared" si="67"/>
        <v>73.592361503983852</v>
      </c>
      <c r="V41">
        <f>ABS($C41-R41)/$C41*100</f>
        <v>2.6166062305232058</v>
      </c>
      <c r="W41">
        <f>ABS($C41-S41)/$C41*100</f>
        <v>0.7420967703331055</v>
      </c>
      <c r="X41">
        <f>ABS($C41-T41)/$C41*100</f>
        <v>0.14011571013623653</v>
      </c>
      <c r="Y41">
        <f>ABS($C41-U41)/$C41*100</f>
        <v>0.31922341587901387</v>
      </c>
      <c r="Z41" s="9">
        <f t="shared" si="0"/>
        <v>1.9194948393087401</v>
      </c>
      <c r="AA41" s="9">
        <f t="shared" si="1"/>
        <v>0.54438872165998475</v>
      </c>
      <c r="AB41" s="9">
        <f t="shared" si="2"/>
        <v>-0.10278634185580415</v>
      </c>
      <c r="AC41" s="9">
        <f t="shared" si="3"/>
        <v>-0.23417650398384637</v>
      </c>
      <c r="AD41">
        <f>ABS(Z41)</f>
        <v>1.9194948393087401</v>
      </c>
      <c r="AE41">
        <f>ABS(AA41)</f>
        <v>0.54438872165998475</v>
      </c>
      <c r="AF41">
        <f t="shared" si="4"/>
        <v>0.10278634185580415</v>
      </c>
      <c r="AG41">
        <f t="shared" si="5"/>
        <v>0.23417650398384637</v>
      </c>
      <c r="AH41" s="9">
        <f t="shared" si="6"/>
        <v>3.684460438132886</v>
      </c>
      <c r="AI41" s="9">
        <f t="shared" si="7"/>
        <v>0.29635908027059238</v>
      </c>
      <c r="AJ41" s="9">
        <f t="shared" si="8"/>
        <v>1.0565032072098237E-2</v>
      </c>
      <c r="AK41" s="9">
        <f t="shared" si="9"/>
        <v>5.4838635018096417E-2</v>
      </c>
      <c r="AL41" s="21">
        <f t="shared" si="50"/>
        <v>2.6166062305232059E-2</v>
      </c>
      <c r="AM41" s="21">
        <f t="shared" si="10"/>
        <v>7.4209677033310554E-3</v>
      </c>
      <c r="AN41" s="21">
        <f t="shared" si="11"/>
        <v>-1.4011571013623652E-3</v>
      </c>
      <c r="AO41" s="21">
        <f t="shared" si="12"/>
        <v>-3.1922341587901385E-3</v>
      </c>
      <c r="AP41" s="21">
        <f t="shared" si="13"/>
        <v>2.6166062305232059E-2</v>
      </c>
      <c r="AQ41" s="21">
        <f t="shared" si="13"/>
        <v>7.4209677033310554E-3</v>
      </c>
      <c r="AR41" s="21">
        <f t="shared" si="13"/>
        <v>1.4011571013623652E-3</v>
      </c>
      <c r="AS41" s="21">
        <f t="shared" si="13"/>
        <v>3.1922341587901385E-3</v>
      </c>
      <c r="AT41" s="21"/>
      <c r="AZ41">
        <f t="shared" si="68"/>
        <v>174.19558092693117</v>
      </c>
      <c r="BA41">
        <f t="shared" si="51"/>
        <v>174.7693740512311</v>
      </c>
      <c r="BB41">
        <f t="shared" si="52"/>
        <v>174.8587441828592</v>
      </c>
      <c r="BC41">
        <f t="shared" si="53"/>
        <v>174.61920067129708</v>
      </c>
      <c r="BD41" s="9">
        <f t="shared" si="14"/>
        <v>0.17938807306882154</v>
      </c>
      <c r="BE41" s="9">
        <f t="shared" si="15"/>
        <v>-0.3944050512311037</v>
      </c>
      <c r="BF41" s="9">
        <f t="shared" si="16"/>
        <v>-0.48377518285920473</v>
      </c>
      <c r="BG41" s="9">
        <f t="shared" si="17"/>
        <v>-0.24423167129708645</v>
      </c>
      <c r="BH41">
        <f t="shared" si="18"/>
        <v>0.17938807306882154</v>
      </c>
      <c r="BI41">
        <f t="shared" si="19"/>
        <v>0.3944050512311037</v>
      </c>
      <c r="BJ41">
        <f t="shared" si="20"/>
        <v>0.48377518285920473</v>
      </c>
      <c r="BK41">
        <f t="shared" si="21"/>
        <v>0.24423167129708645</v>
      </c>
      <c r="BL41" s="9">
        <f t="shared" si="22"/>
        <v>3.2180080759344858E-2</v>
      </c>
      <c r="BM41" s="9">
        <f t="shared" si="23"/>
        <v>0.15555534443660954</v>
      </c>
      <c r="BN41" s="9">
        <f t="shared" si="24"/>
        <v>0.23403842755045698</v>
      </c>
      <c r="BO41" s="9">
        <f t="shared" si="25"/>
        <v>5.9649109264568081E-2</v>
      </c>
      <c r="BP41" s="21">
        <f t="shared" si="26"/>
        <v>1.0287489890181518E-3</v>
      </c>
      <c r="BQ41" s="21">
        <f t="shared" si="27"/>
        <v>-2.2618214844305072E-3</v>
      </c>
      <c r="BR41" s="21">
        <f t="shared" si="28"/>
        <v>-2.7743384594333879E-3</v>
      </c>
      <c r="BS41" s="21">
        <f t="shared" si="29"/>
        <v>-1.400611984034741E-3</v>
      </c>
      <c r="BT41" s="21">
        <f t="shared" si="30"/>
        <v>1.0287489890181518E-3</v>
      </c>
      <c r="BU41" s="21">
        <f t="shared" si="31"/>
        <v>2.2618214844305072E-3</v>
      </c>
      <c r="BV41" s="21">
        <f t="shared" si="32"/>
        <v>2.7743384594333879E-3</v>
      </c>
      <c r="BW41" s="21">
        <f t="shared" si="33"/>
        <v>1.400611984034741E-3</v>
      </c>
      <c r="CA41">
        <f t="shared" si="54"/>
        <v>73.46097134185581</v>
      </c>
      <c r="CC41">
        <f t="shared" si="55"/>
        <v>0.44122498498134938</v>
      </c>
      <c r="CD41" s="9">
        <f t="shared" si="34"/>
        <v>73.902196326837156</v>
      </c>
      <c r="CE41">
        <f t="shared" si="35"/>
        <v>0.54401132683715048</v>
      </c>
      <c r="CG41">
        <f t="shared" si="56"/>
        <v>0.43532158730430875</v>
      </c>
      <c r="CH41" s="9">
        <f t="shared" si="36"/>
        <v>73.896292929160126</v>
      </c>
      <c r="CI41">
        <f t="shared" si="37"/>
        <v>0.53810792916011962</v>
      </c>
      <c r="CK41">
        <f t="shared" si="57"/>
        <v>0.3584167877944629</v>
      </c>
      <c r="CL41" s="9">
        <f t="shared" si="38"/>
        <v>73.819388129650278</v>
      </c>
      <c r="CM41">
        <f t="shared" si="39"/>
        <v>0.4612031296502721</v>
      </c>
      <c r="CO41">
        <f t="shared" si="58"/>
        <v>0.34056020841742879</v>
      </c>
      <c r="CP41" s="9">
        <f t="shared" si="40"/>
        <v>73.801531550273239</v>
      </c>
      <c r="CQ41">
        <f t="shared" si="41"/>
        <v>0.44334655027323322</v>
      </c>
      <c r="CY41">
        <f t="shared" si="69"/>
        <v>174.8587441828592</v>
      </c>
      <c r="DA41">
        <f t="shared" si="60"/>
        <v>0.14469016492974054</v>
      </c>
      <c r="DB41" s="9">
        <f t="shared" si="42"/>
        <v>175.00343434778893</v>
      </c>
      <c r="DC41">
        <f t="shared" si="43"/>
        <v>0.62846534778893215</v>
      </c>
      <c r="DE41">
        <f t="shared" si="61"/>
        <v>1.8824151226196073E-2</v>
      </c>
      <c r="DF41" s="9">
        <f t="shared" si="44"/>
        <v>174.8775683340854</v>
      </c>
      <c r="DG41">
        <f t="shared" si="45"/>
        <v>0.50259933408540292</v>
      </c>
      <c r="DI41">
        <f t="shared" si="62"/>
        <v>-0.43251679911474339</v>
      </c>
      <c r="DJ41" s="9">
        <f t="shared" si="46"/>
        <v>174.42622738374445</v>
      </c>
      <c r="DK41">
        <f t="shared" si="47"/>
        <v>5.1258383744453795E-2</v>
      </c>
      <c r="DM41">
        <f t="shared" si="63"/>
        <v>-0.73366802052864177</v>
      </c>
      <c r="DN41" s="9">
        <f t="shared" si="48"/>
        <v>174.12507616233054</v>
      </c>
      <c r="DO41">
        <f t="shared" si="49"/>
        <v>0.24989283766944936</v>
      </c>
    </row>
    <row r="42" spans="1:119" x14ac:dyDescent="0.2">
      <c r="A42" s="3">
        <v>43838</v>
      </c>
      <c r="B42" s="4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  <c r="R42">
        <f t="shared" si="64"/>
        <v>71.745809334980663</v>
      </c>
      <c r="S42">
        <f t="shared" si="65"/>
        <v>72.988000669271216</v>
      </c>
      <c r="T42">
        <f t="shared" si="66"/>
        <v>73.399299536742333</v>
      </c>
      <c r="U42">
        <f t="shared" si="67"/>
        <v>73.409703830876452</v>
      </c>
      <c r="V42">
        <f>ABS($C42-R42)/$C42*100</f>
        <v>3.746304853028982</v>
      </c>
      <c r="W42">
        <f>ABS($C42-S42)/$C42*100</f>
        <v>2.0797893155602836</v>
      </c>
      <c r="X42">
        <f>ABS($C42-T42)/$C42*100</f>
        <v>1.5279935218991034</v>
      </c>
      <c r="Y42">
        <f>ABS($C42-U42)/$C42*100</f>
        <v>1.5140351908817593</v>
      </c>
      <c r="Z42" s="9">
        <f t="shared" si="0"/>
        <v>2.7924296650193412</v>
      </c>
      <c r="AA42" s="9">
        <f t="shared" si="1"/>
        <v>1.5502383307287886</v>
      </c>
      <c r="AB42" s="9">
        <f t="shared" si="2"/>
        <v>1.138939463257671</v>
      </c>
      <c r="AC42" s="9">
        <f t="shared" si="3"/>
        <v>1.1285351691235519</v>
      </c>
      <c r="AD42">
        <f>ABS(Z42)</f>
        <v>2.7924296650193412</v>
      </c>
      <c r="AE42">
        <f>ABS(AA42)</f>
        <v>1.5502383307287886</v>
      </c>
      <c r="AF42">
        <f t="shared" si="4"/>
        <v>1.138939463257671</v>
      </c>
      <c r="AG42">
        <f t="shared" si="5"/>
        <v>1.1285351691235519</v>
      </c>
      <c r="AH42" s="9">
        <f t="shared" si="6"/>
        <v>7.7976634340800297</v>
      </c>
      <c r="AI42" s="9">
        <f t="shared" si="7"/>
        <v>2.4032388820607808</v>
      </c>
      <c r="AJ42" s="9">
        <f t="shared" si="8"/>
        <v>1.2971831009656718</v>
      </c>
      <c r="AK42" s="9">
        <f t="shared" si="9"/>
        <v>1.2735916279487238</v>
      </c>
      <c r="AL42" s="21">
        <f t="shared" si="50"/>
        <v>3.7463048530289818E-2</v>
      </c>
      <c r="AM42" s="21">
        <f t="shared" si="10"/>
        <v>2.0797893155602837E-2</v>
      </c>
      <c r="AN42" s="21">
        <f t="shared" si="11"/>
        <v>1.5279935218991033E-2</v>
      </c>
      <c r="AO42" s="21">
        <f t="shared" si="12"/>
        <v>1.5140351908817592E-2</v>
      </c>
      <c r="AP42" s="21">
        <f t="shared" si="13"/>
        <v>3.7463048530289818E-2</v>
      </c>
      <c r="AQ42" s="21">
        <f t="shared" si="13"/>
        <v>2.0797893155602837E-2</v>
      </c>
      <c r="AR42" s="21">
        <f t="shared" si="13"/>
        <v>1.5279935218991033E-2</v>
      </c>
      <c r="AS42" s="21">
        <f t="shared" si="13"/>
        <v>1.5140351908817592E-2</v>
      </c>
      <c r="AT42" s="21"/>
      <c r="AZ42">
        <f t="shared" si="68"/>
        <v>174.22428301862217</v>
      </c>
      <c r="BA42">
        <f t="shared" si="51"/>
        <v>174.64316443483713</v>
      </c>
      <c r="BB42">
        <f t="shared" si="52"/>
        <v>174.56847907314369</v>
      </c>
      <c r="BC42">
        <f t="shared" si="53"/>
        <v>174.42869996768536</v>
      </c>
      <c r="BD42" s="9">
        <f t="shared" si="14"/>
        <v>0.29794898137782866</v>
      </c>
      <c r="BE42" s="9">
        <f t="shared" si="15"/>
        <v>-0.12093243483712968</v>
      </c>
      <c r="BF42" s="9">
        <f t="shared" si="16"/>
        <v>-4.6247073143689477E-2</v>
      </c>
      <c r="BG42" s="9">
        <f t="shared" si="17"/>
        <v>9.3532032314641356E-2</v>
      </c>
      <c r="BH42">
        <f t="shared" si="18"/>
        <v>0.29794898137782866</v>
      </c>
      <c r="BI42">
        <f t="shared" si="19"/>
        <v>0.12093243483712968</v>
      </c>
      <c r="BJ42">
        <f t="shared" si="20"/>
        <v>4.6247073143689477E-2</v>
      </c>
      <c r="BK42">
        <f t="shared" si="21"/>
        <v>9.3532032314641356E-2</v>
      </c>
      <c r="BL42" s="9">
        <f t="shared" si="22"/>
        <v>8.8773595504085687E-2</v>
      </c>
      <c r="BM42" s="9">
        <f t="shared" si="23"/>
        <v>1.4624653795636615E-2</v>
      </c>
      <c r="BN42" s="9">
        <f t="shared" si="24"/>
        <v>2.1387917743577642E-3</v>
      </c>
      <c r="BO42" s="9">
        <f t="shared" si="25"/>
        <v>8.7482410689071147E-3</v>
      </c>
      <c r="BP42" s="21">
        <f t="shared" si="26"/>
        <v>1.7072265118511013E-3</v>
      </c>
      <c r="BQ42" s="21">
        <f t="shared" si="27"/>
        <v>-6.9293426660466779E-4</v>
      </c>
      <c r="BR42" s="21">
        <f t="shared" si="28"/>
        <v>-2.6499244602652959E-4</v>
      </c>
      <c r="BS42" s="21">
        <f t="shared" si="29"/>
        <v>5.3593190530958458E-4</v>
      </c>
      <c r="BT42" s="21">
        <f t="shared" si="30"/>
        <v>1.7072265118511013E-3</v>
      </c>
      <c r="BU42" s="21">
        <f t="shared" si="31"/>
        <v>6.9293426660466779E-4</v>
      </c>
      <c r="BV42" s="21">
        <f t="shared" si="32"/>
        <v>2.6499244602652959E-4</v>
      </c>
      <c r="BW42" s="21">
        <f t="shared" si="33"/>
        <v>5.3593190530958458E-4</v>
      </c>
      <c r="CA42">
        <f t="shared" si="54"/>
        <v>73.399299536742333</v>
      </c>
      <c r="CC42">
        <f t="shared" si="55"/>
        <v>0.36076149856617717</v>
      </c>
      <c r="CD42" s="9">
        <f t="shared" si="34"/>
        <v>73.76006103530851</v>
      </c>
      <c r="CE42">
        <f t="shared" si="35"/>
        <v>0.77817796469149414</v>
      </c>
      <c r="CG42">
        <f t="shared" si="56"/>
        <v>0.25640396603390597</v>
      </c>
      <c r="CH42" s="9">
        <f t="shared" si="36"/>
        <v>73.655703502776234</v>
      </c>
      <c r="CI42">
        <f t="shared" si="37"/>
        <v>0.88253549722377045</v>
      </c>
      <c r="CK42">
        <f t="shared" si="57"/>
        <v>8.1158316475222675E-2</v>
      </c>
      <c r="CL42" s="9">
        <f t="shared" si="38"/>
        <v>73.480457853217558</v>
      </c>
      <c r="CM42">
        <f t="shared" si="39"/>
        <v>1.0577811467824461</v>
      </c>
      <c r="CO42">
        <f t="shared" si="58"/>
        <v>-5.3593232191500167E-3</v>
      </c>
      <c r="CP42" s="9">
        <f t="shared" si="40"/>
        <v>73.39394021352318</v>
      </c>
      <c r="CQ42">
        <f t="shared" si="41"/>
        <v>1.1442987864768241</v>
      </c>
      <c r="CY42">
        <f t="shared" si="69"/>
        <v>174.56847907314369</v>
      </c>
      <c r="DA42">
        <f t="shared" si="60"/>
        <v>7.5097320986501126E-2</v>
      </c>
      <c r="DB42" s="9">
        <f t="shared" si="42"/>
        <v>174.64357639413021</v>
      </c>
      <c r="DC42">
        <f t="shared" si="43"/>
        <v>0.12134439413020459</v>
      </c>
      <c r="DE42">
        <f t="shared" si="61"/>
        <v>-9.2447982712816595E-2</v>
      </c>
      <c r="DF42" s="9">
        <f t="shared" si="44"/>
        <v>174.47603109043087</v>
      </c>
      <c r="DG42">
        <f t="shared" si="45"/>
        <v>4.6200909569137139E-2</v>
      </c>
      <c r="DI42">
        <f t="shared" si="62"/>
        <v>-0.33863068411124658</v>
      </c>
      <c r="DJ42" s="9">
        <f t="shared" si="46"/>
        <v>174.22984838903244</v>
      </c>
      <c r="DK42">
        <f t="shared" si="47"/>
        <v>0.29238361096756194</v>
      </c>
      <c r="DM42">
        <f t="shared" si="63"/>
        <v>-0.35234151722934481</v>
      </c>
      <c r="DN42" s="9">
        <f t="shared" si="48"/>
        <v>174.21613755591434</v>
      </c>
      <c r="DO42">
        <f t="shared" si="49"/>
        <v>0.30609444408565878</v>
      </c>
    </row>
    <row r="43" spans="1:119" x14ac:dyDescent="0.2">
      <c r="A43" s="3">
        <v>43839</v>
      </c>
      <c r="B43" s="4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  <c r="R43">
        <f t="shared" si="64"/>
        <v>72.19259808138375</v>
      </c>
      <c r="S43">
        <f t="shared" si="65"/>
        <v>73.484076935104426</v>
      </c>
      <c r="T43">
        <f t="shared" si="66"/>
        <v>74.082663214696936</v>
      </c>
      <c r="U43">
        <f t="shared" si="67"/>
        <v>74.289961262792815</v>
      </c>
      <c r="V43">
        <f>ABS($C43-R43)/$C43*100</f>
        <v>5.1613539168872542</v>
      </c>
      <c r="W43">
        <f>ABS($C43-S43)/$C43*100</f>
        <v>3.4647519218494316</v>
      </c>
      <c r="X43">
        <f>ABS($C43-T43)/$C43*100</f>
        <v>2.6783955109541675</v>
      </c>
      <c r="Y43">
        <f>ABS($C43-U43)/$C43*100</f>
        <v>2.4060702762407375</v>
      </c>
      <c r="Z43" s="9">
        <f t="shared" si="0"/>
        <v>3.9288999186162528</v>
      </c>
      <c r="AA43" s="9">
        <f t="shared" si="1"/>
        <v>2.6374210648955767</v>
      </c>
      <c r="AB43" s="9">
        <f t="shared" si="2"/>
        <v>2.0388347853030666</v>
      </c>
      <c r="AC43" s="9">
        <f t="shared" si="3"/>
        <v>1.8315367372071876</v>
      </c>
      <c r="AD43">
        <f>ABS(Z43)</f>
        <v>3.9288999186162528</v>
      </c>
      <c r="AE43">
        <f>ABS(AA43)</f>
        <v>2.6374210648955767</v>
      </c>
      <c r="AF43">
        <f t="shared" si="4"/>
        <v>2.0388347853030666</v>
      </c>
      <c r="AG43">
        <f t="shared" si="5"/>
        <v>1.8315367372071876</v>
      </c>
      <c r="AH43" s="9">
        <f t="shared" si="6"/>
        <v>15.436254570502797</v>
      </c>
      <c r="AI43" s="9">
        <f t="shared" si="7"/>
        <v>6.9559898735549179</v>
      </c>
      <c r="AJ43" s="9">
        <f t="shared" si="8"/>
        <v>4.1568472817618014</v>
      </c>
      <c r="AK43" s="9">
        <f t="shared" si="9"/>
        <v>3.3545268197395504</v>
      </c>
      <c r="AL43" s="21">
        <f t="shared" si="50"/>
        <v>5.1613539168872541E-2</v>
      </c>
      <c r="AM43" s="21">
        <f t="shared" si="10"/>
        <v>3.4647519218494315E-2</v>
      </c>
      <c r="AN43" s="21">
        <f t="shared" si="11"/>
        <v>2.6783955109541676E-2</v>
      </c>
      <c r="AO43" s="21">
        <f t="shared" si="12"/>
        <v>2.4060702762407377E-2</v>
      </c>
      <c r="AP43" s="21">
        <f t="shared" si="13"/>
        <v>5.1613539168872541E-2</v>
      </c>
      <c r="AQ43" s="21">
        <f t="shared" si="13"/>
        <v>3.4647519218494315E-2</v>
      </c>
      <c r="AR43" s="21">
        <f t="shared" si="13"/>
        <v>2.6783955109541676E-2</v>
      </c>
      <c r="AS43" s="21">
        <f t="shared" si="13"/>
        <v>2.4060702762407377E-2</v>
      </c>
      <c r="AT43" s="21"/>
      <c r="AZ43">
        <f t="shared" si="68"/>
        <v>174.2719548556426</v>
      </c>
      <c r="BA43">
        <f t="shared" si="51"/>
        <v>174.60446605568924</v>
      </c>
      <c r="BB43">
        <f t="shared" si="52"/>
        <v>174.54073082925748</v>
      </c>
      <c r="BC43">
        <f t="shared" si="53"/>
        <v>174.50165495289076</v>
      </c>
      <c r="BD43" s="9">
        <f t="shared" si="14"/>
        <v>1.5364251443573949</v>
      </c>
      <c r="BE43" s="9">
        <f t="shared" si="15"/>
        <v>1.2039139443107558</v>
      </c>
      <c r="BF43" s="9">
        <f t="shared" si="16"/>
        <v>1.2676491707425157</v>
      </c>
      <c r="BG43" s="9">
        <f t="shared" si="17"/>
        <v>1.3067250471092393</v>
      </c>
      <c r="BH43">
        <f t="shared" si="18"/>
        <v>1.5364251443573949</v>
      </c>
      <c r="BI43">
        <f t="shared" si="19"/>
        <v>1.2039139443107558</v>
      </c>
      <c r="BJ43">
        <f t="shared" si="20"/>
        <v>1.2676491707425157</v>
      </c>
      <c r="BK43">
        <f t="shared" si="21"/>
        <v>1.3067250471092393</v>
      </c>
      <c r="BL43" s="9">
        <f t="shared" si="22"/>
        <v>2.3606022242136415</v>
      </c>
      <c r="BM43" s="9">
        <f t="shared" si="23"/>
        <v>1.4494087853058817</v>
      </c>
      <c r="BN43" s="9">
        <f t="shared" si="24"/>
        <v>1.6069344200841877</v>
      </c>
      <c r="BO43" s="9">
        <f t="shared" si="25"/>
        <v>1.7075303487426436</v>
      </c>
      <c r="BP43" s="21">
        <f t="shared" si="26"/>
        <v>8.7392031276176639E-3</v>
      </c>
      <c r="BQ43" s="21">
        <f t="shared" si="27"/>
        <v>6.8478757628661147E-3</v>
      </c>
      <c r="BR43" s="21">
        <f t="shared" si="28"/>
        <v>7.2104024321395588E-3</v>
      </c>
      <c r="BS43" s="21">
        <f t="shared" si="29"/>
        <v>7.4326664468965546E-3</v>
      </c>
      <c r="BT43" s="21">
        <f t="shared" si="30"/>
        <v>8.7392031276176639E-3</v>
      </c>
      <c r="BU43" s="21">
        <f t="shared" si="31"/>
        <v>6.8478757628661147E-3</v>
      </c>
      <c r="BV43" s="21">
        <f t="shared" si="32"/>
        <v>7.2104024321395588E-3</v>
      </c>
      <c r="BW43" s="21">
        <f t="shared" si="33"/>
        <v>7.4326664468965546E-3</v>
      </c>
      <c r="CA43">
        <f t="shared" si="54"/>
        <v>74.082663214696936</v>
      </c>
      <c r="CC43">
        <f t="shared" si="55"/>
        <v>0.41237784726832521</v>
      </c>
      <c r="CD43" s="9">
        <f t="shared" si="34"/>
        <v>74.495041061965267</v>
      </c>
      <c r="CE43">
        <f t="shared" si="35"/>
        <v>1.6264569380347353</v>
      </c>
      <c r="CG43">
        <f t="shared" si="56"/>
        <v>0.41010946232535672</v>
      </c>
      <c r="CH43" s="9">
        <f t="shared" si="36"/>
        <v>74.492772677022288</v>
      </c>
      <c r="CI43">
        <f t="shared" si="37"/>
        <v>1.628725322977715</v>
      </c>
      <c r="CK43">
        <f t="shared" si="57"/>
        <v>0.47861385505161347</v>
      </c>
      <c r="CL43" s="9">
        <f t="shared" si="38"/>
        <v>74.561277069748556</v>
      </c>
      <c r="CM43">
        <f t="shared" si="39"/>
        <v>1.5602209302514467</v>
      </c>
      <c r="CO43">
        <f t="shared" si="58"/>
        <v>0.58694245779027732</v>
      </c>
      <c r="CP43" s="9">
        <f t="shared" si="40"/>
        <v>74.669605672487208</v>
      </c>
      <c r="CQ43">
        <f t="shared" si="41"/>
        <v>1.4518923275127946</v>
      </c>
      <c r="CY43">
        <f t="shared" si="69"/>
        <v>174.54073082925748</v>
      </c>
      <c r="DA43">
        <f t="shared" si="60"/>
        <v>5.8642030606867665E-2</v>
      </c>
      <c r="DB43" s="9">
        <f t="shared" si="42"/>
        <v>174.59937285986436</v>
      </c>
      <c r="DC43">
        <f t="shared" si="43"/>
        <v>1.2090071401356397</v>
      </c>
      <c r="DE43">
        <f t="shared" si="61"/>
        <v>-6.9156076735237507E-2</v>
      </c>
      <c r="DF43" s="9">
        <f t="shared" si="44"/>
        <v>174.47157475252226</v>
      </c>
      <c r="DG43">
        <f t="shared" si="45"/>
        <v>1.3368052474777414</v>
      </c>
      <c r="DI43">
        <f t="shared" si="62"/>
        <v>-0.1334482735627211</v>
      </c>
      <c r="DJ43" s="9">
        <f t="shared" si="46"/>
        <v>174.40728255569476</v>
      </c>
      <c r="DK43">
        <f t="shared" si="47"/>
        <v>1.4010974443052362</v>
      </c>
      <c r="DM43">
        <f t="shared" si="63"/>
        <v>-7.3191302154247156E-2</v>
      </c>
      <c r="DN43" s="9">
        <f t="shared" si="48"/>
        <v>174.46753952710324</v>
      </c>
      <c r="DO43">
        <f t="shared" si="49"/>
        <v>1.3408404728967582</v>
      </c>
    </row>
    <row r="44" spans="1:119" x14ac:dyDescent="0.2">
      <c r="A44" s="3">
        <v>43840</v>
      </c>
      <c r="B44" s="4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  <c r="R44">
        <f t="shared" si="64"/>
        <v>72.821222068362346</v>
      </c>
      <c r="S44">
        <f t="shared" si="65"/>
        <v>74.328051675871009</v>
      </c>
      <c r="T44">
        <f t="shared" si="66"/>
        <v>75.30596408587877</v>
      </c>
      <c r="U44">
        <f t="shared" si="67"/>
        <v>75.718559917814417</v>
      </c>
      <c r="V44">
        <f>ABS($C44-R44)/$C44*100</f>
        <v>4.5513095297805446</v>
      </c>
      <c r="W44">
        <f>ABS($C44-S44)/$C44*100</f>
        <v>2.5762683437999216</v>
      </c>
      <c r="X44">
        <f>ABS($C44-T44)/$C44*100</f>
        <v>1.2944928355258101</v>
      </c>
      <c r="Y44">
        <f>ABS($C44-U44)/$C44*100</f>
        <v>0.75369263013021948</v>
      </c>
      <c r="Z44" s="9">
        <f t="shared" si="0"/>
        <v>3.4723569316376484</v>
      </c>
      <c r="AA44" s="9">
        <f t="shared" si="1"/>
        <v>1.9655273241289848</v>
      </c>
      <c r="AB44" s="9">
        <f t="shared" si="2"/>
        <v>0.98761491412122382</v>
      </c>
      <c r="AC44" s="9">
        <f t="shared" si="3"/>
        <v>0.57501908218557674</v>
      </c>
      <c r="AD44">
        <f>ABS(Z44)</f>
        <v>3.4723569316376484</v>
      </c>
      <c r="AE44">
        <f>ABS(AA44)</f>
        <v>1.9655273241289848</v>
      </c>
      <c r="AF44">
        <f t="shared" si="4"/>
        <v>0.98761491412122382</v>
      </c>
      <c r="AG44">
        <f t="shared" si="5"/>
        <v>0.57501908218557674</v>
      </c>
      <c r="AH44" s="9">
        <f t="shared" si="6"/>
        <v>12.057262660692023</v>
      </c>
      <c r="AI44" s="9">
        <f t="shared" si="7"/>
        <v>3.8632976618976471</v>
      </c>
      <c r="AJ44" s="9">
        <f t="shared" si="8"/>
        <v>0.97538321859467225</v>
      </c>
      <c r="AK44" s="9">
        <f t="shared" si="9"/>
        <v>0.33064694487754304</v>
      </c>
      <c r="AL44" s="21">
        <f t="shared" si="50"/>
        <v>4.551309529780545E-2</v>
      </c>
      <c r="AM44" s="21">
        <f t="shared" si="10"/>
        <v>2.5762683437999218E-2</v>
      </c>
      <c r="AN44" s="21">
        <f t="shared" si="11"/>
        <v>1.29449283552581E-2</v>
      </c>
      <c r="AO44" s="21">
        <f t="shared" si="12"/>
        <v>7.5369263013021943E-3</v>
      </c>
      <c r="AP44" s="21">
        <f t="shared" si="13"/>
        <v>4.551309529780545E-2</v>
      </c>
      <c r="AQ44" s="21">
        <f t="shared" si="13"/>
        <v>2.5762683437999218E-2</v>
      </c>
      <c r="AR44" s="21">
        <f t="shared" si="13"/>
        <v>1.29449283552581E-2</v>
      </c>
      <c r="AS44" s="21">
        <f t="shared" si="13"/>
        <v>7.5369263013021943E-3</v>
      </c>
      <c r="AT44" s="21"/>
      <c r="AZ44">
        <f t="shared" si="68"/>
        <v>174.51778287873978</v>
      </c>
      <c r="BA44">
        <f t="shared" si="51"/>
        <v>174.98971851786868</v>
      </c>
      <c r="BB44">
        <f t="shared" si="52"/>
        <v>175.30132033170298</v>
      </c>
      <c r="BC44">
        <f t="shared" si="53"/>
        <v>175.52090048963598</v>
      </c>
      <c r="BD44" s="9">
        <f t="shared" si="14"/>
        <v>0.90767812126023273</v>
      </c>
      <c r="BE44" s="9">
        <f t="shared" si="15"/>
        <v>0.4357424821313316</v>
      </c>
      <c r="BF44" s="9">
        <f t="shared" si="16"/>
        <v>0.12414066829703074</v>
      </c>
      <c r="BG44" s="9">
        <f t="shared" si="17"/>
        <v>-9.5439489635964492E-2</v>
      </c>
      <c r="BH44">
        <f t="shared" si="18"/>
        <v>0.90767812126023273</v>
      </c>
      <c r="BI44">
        <f t="shared" si="19"/>
        <v>0.4357424821313316</v>
      </c>
      <c r="BJ44">
        <f t="shared" si="20"/>
        <v>0.12414066829703074</v>
      </c>
      <c r="BK44">
        <f t="shared" si="21"/>
        <v>9.5439489635964492E-2</v>
      </c>
      <c r="BL44" s="9">
        <f t="shared" si="22"/>
        <v>0.82387957181450577</v>
      </c>
      <c r="BM44" s="9">
        <f t="shared" si="23"/>
        <v>0.18987151073397385</v>
      </c>
      <c r="BN44" s="9">
        <f t="shared" si="24"/>
        <v>1.5410905525233413E-2</v>
      </c>
      <c r="BO44" s="9">
        <f t="shared" si="25"/>
        <v>9.1086961819733733E-3</v>
      </c>
      <c r="BP44" s="21">
        <f t="shared" si="26"/>
        <v>5.1741526918959195E-3</v>
      </c>
      <c r="BQ44" s="21">
        <f t="shared" si="27"/>
        <v>2.4839181248116063E-3</v>
      </c>
      <c r="BR44" s="21">
        <f t="shared" si="28"/>
        <v>7.076547930350357E-4</v>
      </c>
      <c r="BS44" s="21">
        <f t="shared" si="29"/>
        <v>-5.440458248872123E-4</v>
      </c>
      <c r="BT44" s="21">
        <f t="shared" si="30"/>
        <v>5.1741526918959195E-3</v>
      </c>
      <c r="BU44" s="21">
        <f t="shared" si="31"/>
        <v>2.4839181248116063E-3</v>
      </c>
      <c r="BV44" s="21">
        <f t="shared" si="32"/>
        <v>7.076547930350357E-4</v>
      </c>
      <c r="BW44" s="21">
        <f t="shared" si="33"/>
        <v>5.440458248872123E-4</v>
      </c>
      <c r="CA44">
        <f t="shared" si="54"/>
        <v>75.30596408587877</v>
      </c>
      <c r="CC44">
        <f t="shared" si="55"/>
        <v>0.54212553109448669</v>
      </c>
      <c r="CD44" s="9">
        <f t="shared" si="34"/>
        <v>75.848089616973255</v>
      </c>
      <c r="CE44">
        <f t="shared" si="35"/>
        <v>0.44548938302673946</v>
      </c>
      <c r="CG44">
        <f t="shared" si="56"/>
        <v>0.70285836951368863</v>
      </c>
      <c r="CH44" s="9">
        <f t="shared" si="36"/>
        <v>76.008822455392462</v>
      </c>
      <c r="CI44">
        <f t="shared" si="37"/>
        <v>0.28475654460753219</v>
      </c>
      <c r="CK44">
        <f t="shared" si="57"/>
        <v>0.97010728569755922</v>
      </c>
      <c r="CL44" s="9">
        <f t="shared" si="38"/>
        <v>76.276071371576336</v>
      </c>
      <c r="CM44">
        <f t="shared" si="39"/>
        <v>1.7507628423658161E-2</v>
      </c>
      <c r="CO44">
        <f t="shared" si="58"/>
        <v>1.1342106933070162</v>
      </c>
      <c r="CP44" s="9">
        <f t="shared" si="40"/>
        <v>76.440174779185782</v>
      </c>
      <c r="CQ44">
        <f t="shared" si="41"/>
        <v>0.14659577918578748</v>
      </c>
      <c r="CY44">
        <f t="shared" si="69"/>
        <v>175.30132033170298</v>
      </c>
      <c r="DA44">
        <f t="shared" si="60"/>
        <v>0.17095362610104853</v>
      </c>
      <c r="DB44" s="9">
        <f t="shared" si="42"/>
        <v>175.47227395780402</v>
      </c>
      <c r="DC44">
        <f t="shared" si="43"/>
        <v>4.6812957804007738E-2</v>
      </c>
      <c r="DE44">
        <f t="shared" si="61"/>
        <v>0.22955233176982726</v>
      </c>
      <c r="DF44" s="9">
        <f t="shared" si="44"/>
        <v>175.53087266347282</v>
      </c>
      <c r="DG44">
        <f t="shared" si="45"/>
        <v>0.1054116634728075</v>
      </c>
      <c r="DI44">
        <f t="shared" si="62"/>
        <v>0.45661665860270356</v>
      </c>
      <c r="DJ44" s="9">
        <f t="shared" si="46"/>
        <v>175.75793699030569</v>
      </c>
      <c r="DK44">
        <f t="shared" si="47"/>
        <v>0.33247599030568153</v>
      </c>
      <c r="DM44">
        <f t="shared" si="63"/>
        <v>0.6438601898015337</v>
      </c>
      <c r="DN44" s="9">
        <f t="shared" si="48"/>
        <v>175.94518052150451</v>
      </c>
      <c r="DO44">
        <f t="shared" si="49"/>
        <v>0.51971952150449852</v>
      </c>
    </row>
    <row r="45" spans="1:119" x14ac:dyDescent="0.2">
      <c r="A45" s="3">
        <v>43843</v>
      </c>
      <c r="B45" s="4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  <c r="R45">
        <f t="shared" si="64"/>
        <v>73.376799177424374</v>
      </c>
      <c r="S45">
        <f t="shared" si="65"/>
        <v>74.957020419592283</v>
      </c>
      <c r="T45">
        <f t="shared" si="66"/>
        <v>75.898533034351502</v>
      </c>
      <c r="U45">
        <f t="shared" si="67"/>
        <v>76.167074801919171</v>
      </c>
      <c r="V45">
        <f>ABS($C45-R45)/$C45*100</f>
        <v>5.8348721570825237</v>
      </c>
      <c r="W45">
        <f>ABS($C45-S45)/$C45*100</f>
        <v>3.8069595613172891</v>
      </c>
      <c r="X45">
        <f>ABS($C45-T45)/$C45*100</f>
        <v>2.5987076788639807</v>
      </c>
      <c r="Y45">
        <f>ABS($C45-U45)/$C45*100</f>
        <v>2.2540855345670048</v>
      </c>
      <c r="Z45" s="9">
        <f t="shared" si="0"/>
        <v>4.5467388225756196</v>
      </c>
      <c r="AA45" s="9">
        <f t="shared" si="1"/>
        <v>2.9665175804077109</v>
      </c>
      <c r="AB45" s="9">
        <f t="shared" si="2"/>
        <v>2.0250049656484919</v>
      </c>
      <c r="AC45" s="9">
        <f t="shared" si="3"/>
        <v>1.756463198080823</v>
      </c>
      <c r="AD45">
        <f>ABS(Z45)</f>
        <v>4.5467388225756196</v>
      </c>
      <c r="AE45">
        <f>ABS(AA45)</f>
        <v>2.9665175804077109</v>
      </c>
      <c r="AF45">
        <f t="shared" si="4"/>
        <v>2.0250049656484919</v>
      </c>
      <c r="AG45">
        <f t="shared" si="5"/>
        <v>1.756463198080823</v>
      </c>
      <c r="AH45" s="9">
        <f t="shared" si="6"/>
        <v>20.672833920716332</v>
      </c>
      <c r="AI45" s="9">
        <f t="shared" si="7"/>
        <v>8.8002265548680185</v>
      </c>
      <c r="AJ45" s="9">
        <f t="shared" si="8"/>
        <v>4.1006451109010493</v>
      </c>
      <c r="AK45" s="9">
        <f t="shared" si="9"/>
        <v>3.0851629662123123</v>
      </c>
      <c r="AL45" s="21">
        <f t="shared" si="50"/>
        <v>5.8348721570825234E-2</v>
      </c>
      <c r="AM45" s="21">
        <f t="shared" si="10"/>
        <v>3.8069595613172892E-2</v>
      </c>
      <c r="AN45" s="21">
        <f t="shared" si="11"/>
        <v>2.5987076788639808E-2</v>
      </c>
      <c r="AO45" s="21">
        <f t="shared" si="12"/>
        <v>2.2540855345670047E-2</v>
      </c>
      <c r="AP45" s="21">
        <f t="shared" si="13"/>
        <v>5.8348721570825234E-2</v>
      </c>
      <c r="AQ45" s="21">
        <f t="shared" si="13"/>
        <v>3.8069595613172892E-2</v>
      </c>
      <c r="AR45" s="21">
        <f t="shared" si="13"/>
        <v>2.5987076788639808E-2</v>
      </c>
      <c r="AS45" s="21">
        <f t="shared" si="13"/>
        <v>2.2540855345670047E-2</v>
      </c>
      <c r="AT45" s="21"/>
      <c r="AZ45">
        <f t="shared" si="68"/>
        <v>174.66301137814142</v>
      </c>
      <c r="BA45">
        <f t="shared" si="51"/>
        <v>175.1291561121507</v>
      </c>
      <c r="BB45">
        <f t="shared" si="52"/>
        <v>175.37580473268122</v>
      </c>
      <c r="BC45">
        <f t="shared" si="53"/>
        <v>175.44645768771994</v>
      </c>
      <c r="BD45" s="9">
        <f t="shared" si="14"/>
        <v>3.3052806218585715</v>
      </c>
      <c r="BE45" s="9">
        <f t="shared" si="15"/>
        <v>2.8391358878492952</v>
      </c>
      <c r="BF45" s="9">
        <f t="shared" si="16"/>
        <v>2.5924872673187735</v>
      </c>
      <c r="BG45" s="9">
        <f t="shared" si="17"/>
        <v>2.5218343122800491</v>
      </c>
      <c r="BH45">
        <f t="shared" si="18"/>
        <v>3.3052806218585715</v>
      </c>
      <c r="BI45">
        <f t="shared" si="19"/>
        <v>2.8391358878492952</v>
      </c>
      <c r="BJ45">
        <f t="shared" si="20"/>
        <v>2.5924872673187735</v>
      </c>
      <c r="BK45">
        <f t="shared" si="21"/>
        <v>2.5218343122800491</v>
      </c>
      <c r="BL45" s="9">
        <f t="shared" si="22"/>
        <v>10.924879989233785</v>
      </c>
      <c r="BM45" s="9">
        <f t="shared" si="23"/>
        <v>8.0606925896738062</v>
      </c>
      <c r="BN45" s="9">
        <f t="shared" si="24"/>
        <v>6.7209902312099619</v>
      </c>
      <c r="BO45" s="9">
        <f t="shared" si="25"/>
        <v>6.3596482985929876</v>
      </c>
      <c r="BP45" s="21">
        <f t="shared" si="26"/>
        <v>1.8572300631275216E-2</v>
      </c>
      <c r="BQ45" s="21">
        <f t="shared" si="27"/>
        <v>1.5953043409829969E-2</v>
      </c>
      <c r="BR45" s="21">
        <f t="shared" si="28"/>
        <v>1.4567130122925345E-2</v>
      </c>
      <c r="BS45" s="21">
        <f t="shared" si="29"/>
        <v>1.4170132690153868E-2</v>
      </c>
      <c r="BT45" s="21">
        <f t="shared" si="30"/>
        <v>1.8572300631275216E-2</v>
      </c>
      <c r="BU45" s="21">
        <f t="shared" si="31"/>
        <v>1.5953043409829969E-2</v>
      </c>
      <c r="BV45" s="21">
        <f t="shared" si="32"/>
        <v>1.4567130122925345E-2</v>
      </c>
      <c r="BW45" s="21">
        <f t="shared" si="33"/>
        <v>1.4170132690153868E-2</v>
      </c>
      <c r="CA45">
        <f t="shared" si="54"/>
        <v>75.898533034351502</v>
      </c>
      <c r="CC45">
        <f t="shared" si="55"/>
        <v>0.55019647787500581</v>
      </c>
      <c r="CD45" s="9">
        <f t="shared" si="34"/>
        <v>76.448729512226507</v>
      </c>
      <c r="CE45">
        <f t="shared" si="35"/>
        <v>1.4748084877734868</v>
      </c>
      <c r="CG45">
        <f t="shared" si="56"/>
        <v>0.66315417793894404</v>
      </c>
      <c r="CH45" s="9">
        <f t="shared" si="36"/>
        <v>76.561687212290451</v>
      </c>
      <c r="CI45">
        <f t="shared" si="37"/>
        <v>1.3618507877095425</v>
      </c>
      <c r="CK45">
        <f t="shared" si="57"/>
        <v>0.72093198312917295</v>
      </c>
      <c r="CL45" s="9">
        <f t="shared" si="38"/>
        <v>76.619465017480678</v>
      </c>
      <c r="CM45">
        <f t="shared" si="39"/>
        <v>1.3040729825193154</v>
      </c>
      <c r="CO45">
        <f t="shared" si="58"/>
        <v>0.66839879274953129</v>
      </c>
      <c r="CP45" s="9">
        <f t="shared" si="40"/>
        <v>76.56693182710103</v>
      </c>
      <c r="CQ45">
        <f t="shared" si="41"/>
        <v>1.3566061728989638</v>
      </c>
      <c r="CY45">
        <f t="shared" si="69"/>
        <v>175.37580473268122</v>
      </c>
      <c r="DA45">
        <f t="shared" si="60"/>
        <v>0.15551855008139845</v>
      </c>
      <c r="DB45" s="9">
        <f t="shared" si="42"/>
        <v>175.53132328276263</v>
      </c>
      <c r="DC45">
        <f t="shared" si="43"/>
        <v>2.4369687172373631</v>
      </c>
      <c r="DE45">
        <f t="shared" si="61"/>
        <v>0.17372787668485423</v>
      </c>
      <c r="DF45" s="9">
        <f t="shared" si="44"/>
        <v>175.54953260936608</v>
      </c>
      <c r="DG45">
        <f t="shared" si="45"/>
        <v>2.4187593906339089</v>
      </c>
      <c r="DI45">
        <f t="shared" si="62"/>
        <v>0.20440936857055464</v>
      </c>
      <c r="DJ45" s="9">
        <f t="shared" si="46"/>
        <v>175.58021410125178</v>
      </c>
      <c r="DK45">
        <f t="shared" si="47"/>
        <v>2.3880778987482074</v>
      </c>
      <c r="DM45">
        <f t="shared" si="63"/>
        <v>0.15419701141349726</v>
      </c>
      <c r="DN45" s="9">
        <f t="shared" si="48"/>
        <v>175.5300017440947</v>
      </c>
      <c r="DO45">
        <f t="shared" si="49"/>
        <v>2.4382902559052866</v>
      </c>
    </row>
    <row r="46" spans="1:119" x14ac:dyDescent="0.2">
      <c r="A46" s="3">
        <v>43844</v>
      </c>
      <c r="B46" s="4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  <c r="R46">
        <f t="shared" si="64"/>
        <v>74.104277389036469</v>
      </c>
      <c r="S46">
        <f t="shared" si="65"/>
        <v>75.906306045322751</v>
      </c>
      <c r="T46">
        <f t="shared" si="66"/>
        <v>77.1135360137406</v>
      </c>
      <c r="U46">
        <f t="shared" si="67"/>
        <v>77.53711609642221</v>
      </c>
      <c r="V46">
        <f>ABS($C46-R46)/$C46*100</f>
        <v>3.5995810960135746</v>
      </c>
      <c r="W46">
        <f>ABS($C46-S46)/$C46*100</f>
        <v>1.2553666530199474</v>
      </c>
      <c r="X46">
        <f>ABS($C46-T46)/$C46*100</f>
        <v>0.31508890999650907</v>
      </c>
      <c r="Y46">
        <f>ABS($C46-U46)/$C46*100</f>
        <v>0.86611374754432946</v>
      </c>
      <c r="Z46" s="9">
        <f t="shared" si="0"/>
        <v>2.7670456109635353</v>
      </c>
      <c r="AA46" s="9">
        <f t="shared" si="1"/>
        <v>0.96501695467725312</v>
      </c>
      <c r="AB46" s="9">
        <f t="shared" si="2"/>
        <v>-0.24221301374059578</v>
      </c>
      <c r="AC46" s="9">
        <f t="shared" si="3"/>
        <v>-0.66579309642220608</v>
      </c>
      <c r="AD46">
        <f>ABS(Z46)</f>
        <v>2.7670456109635353</v>
      </c>
      <c r="AE46">
        <f>ABS(AA46)</f>
        <v>0.96501695467725312</v>
      </c>
      <c r="AF46">
        <f t="shared" si="4"/>
        <v>0.24221301374059578</v>
      </c>
      <c r="AG46">
        <f t="shared" si="5"/>
        <v>0.66579309642220608</v>
      </c>
      <c r="AH46" s="9">
        <f t="shared" si="6"/>
        <v>7.6565414131525644</v>
      </c>
      <c r="AI46" s="9">
        <f t="shared" si="7"/>
        <v>0.93125772281455965</v>
      </c>
      <c r="AJ46" s="9">
        <f t="shared" si="8"/>
        <v>5.8667144025302043E-2</v>
      </c>
      <c r="AK46" s="9">
        <f t="shared" si="9"/>
        <v>0.44328044724346899</v>
      </c>
      <c r="AL46" s="21">
        <f t="shared" si="50"/>
        <v>3.5995810960135745E-2</v>
      </c>
      <c r="AM46" s="21">
        <f t="shared" si="10"/>
        <v>1.2553666530199474E-2</v>
      </c>
      <c r="AN46" s="21">
        <f t="shared" si="11"/>
        <v>-3.1508890999650905E-3</v>
      </c>
      <c r="AO46" s="21">
        <f t="shared" si="12"/>
        <v>-8.6611374754432952E-3</v>
      </c>
      <c r="AP46" s="21">
        <f t="shared" si="13"/>
        <v>3.5995810960135745E-2</v>
      </c>
      <c r="AQ46" s="21">
        <f t="shared" si="13"/>
        <v>1.2553666530199474E-2</v>
      </c>
      <c r="AR46" s="21">
        <f t="shared" si="13"/>
        <v>3.1508890999650905E-3</v>
      </c>
      <c r="AS46" s="21">
        <f t="shared" si="13"/>
        <v>8.6611374754432952E-3</v>
      </c>
      <c r="AT46" s="21"/>
      <c r="AZ46">
        <f t="shared" si="68"/>
        <v>175.19185627763881</v>
      </c>
      <c r="BA46">
        <f t="shared" si="51"/>
        <v>176.03767959626248</v>
      </c>
      <c r="BB46">
        <f t="shared" si="52"/>
        <v>176.93129709307249</v>
      </c>
      <c r="BC46">
        <f t="shared" si="53"/>
        <v>177.41348845129841</v>
      </c>
      <c r="BD46" s="9">
        <f t="shared" si="14"/>
        <v>1.9713667223611822</v>
      </c>
      <c r="BE46" s="9">
        <f t="shared" si="15"/>
        <v>1.1255434037375096</v>
      </c>
      <c r="BF46" s="9">
        <f t="shared" si="16"/>
        <v>0.23192590692750059</v>
      </c>
      <c r="BG46" s="9">
        <f t="shared" si="17"/>
        <v>-0.25026545129841793</v>
      </c>
      <c r="BH46">
        <f t="shared" si="18"/>
        <v>1.9713667223611822</v>
      </c>
      <c r="BI46">
        <f t="shared" si="19"/>
        <v>1.1255434037375096</v>
      </c>
      <c r="BJ46">
        <f t="shared" si="20"/>
        <v>0.23192590692750059</v>
      </c>
      <c r="BK46">
        <f t="shared" si="21"/>
        <v>0.25026545129841793</v>
      </c>
      <c r="BL46" s="9">
        <f t="shared" si="22"/>
        <v>3.8862867540330703</v>
      </c>
      <c r="BM46" s="9">
        <f t="shared" si="23"/>
        <v>1.2668479536970185</v>
      </c>
      <c r="BN46" s="9">
        <f t="shared" si="24"/>
        <v>5.3789626304143669E-2</v>
      </c>
      <c r="BO46" s="9">
        <f t="shared" si="25"/>
        <v>6.26327961136008E-2</v>
      </c>
      <c r="BP46" s="21">
        <f t="shared" si="26"/>
        <v>1.1127403808640251E-2</v>
      </c>
      <c r="BQ46" s="21">
        <f t="shared" si="27"/>
        <v>6.353143641654734E-3</v>
      </c>
      <c r="BR46" s="21">
        <f t="shared" si="28"/>
        <v>1.3091086456894082E-3</v>
      </c>
      <c r="BS46" s="21">
        <f t="shared" si="29"/>
        <v>-1.4126264303648277E-3</v>
      </c>
      <c r="BT46" s="21">
        <f t="shared" si="30"/>
        <v>1.1127403808640251E-2</v>
      </c>
      <c r="BU46" s="21">
        <f t="shared" si="31"/>
        <v>6.353143641654734E-3</v>
      </c>
      <c r="BV46" s="21">
        <f t="shared" si="32"/>
        <v>1.3091086456894082E-3</v>
      </c>
      <c r="BW46" s="21">
        <f t="shared" si="33"/>
        <v>1.4126264303648277E-3</v>
      </c>
      <c r="CA46">
        <f t="shared" si="54"/>
        <v>77.1135360137406</v>
      </c>
      <c r="CC46">
        <f t="shared" si="55"/>
        <v>0.65656551811726049</v>
      </c>
      <c r="CD46" s="9">
        <f t="shared" si="34"/>
        <v>77.770101531857861</v>
      </c>
      <c r="CE46">
        <f t="shared" si="35"/>
        <v>0.89877853185785739</v>
      </c>
      <c r="CG46">
        <f t="shared" si="56"/>
        <v>0.86181974646099946</v>
      </c>
      <c r="CH46" s="9">
        <f t="shared" si="36"/>
        <v>77.975355760201595</v>
      </c>
      <c r="CI46">
        <f t="shared" si="37"/>
        <v>1.1040327602015907</v>
      </c>
      <c r="CK46">
        <f t="shared" si="57"/>
        <v>1.0470188406607235</v>
      </c>
      <c r="CL46" s="9">
        <f t="shared" si="38"/>
        <v>78.160554854401326</v>
      </c>
      <c r="CM46">
        <f t="shared" si="39"/>
        <v>1.2892318544013222</v>
      </c>
      <c r="CO46">
        <f t="shared" si="58"/>
        <v>1.1384783932595586</v>
      </c>
      <c r="CP46" s="9">
        <f t="shared" si="40"/>
        <v>78.252014407000161</v>
      </c>
      <c r="CQ46">
        <f t="shared" si="41"/>
        <v>1.3806914070001568</v>
      </c>
      <c r="CY46">
        <f t="shared" si="69"/>
        <v>176.93129709307249</v>
      </c>
      <c r="DA46">
        <f t="shared" si="60"/>
        <v>0.37951435973097786</v>
      </c>
      <c r="DB46" s="9">
        <f t="shared" si="42"/>
        <v>177.31081145280348</v>
      </c>
      <c r="DC46">
        <f t="shared" si="43"/>
        <v>0.14758845280348964</v>
      </c>
      <c r="DE46">
        <f t="shared" si="61"/>
        <v>0.67116309081916392</v>
      </c>
      <c r="DF46" s="9">
        <f t="shared" si="44"/>
        <v>177.60246018389165</v>
      </c>
      <c r="DG46">
        <f t="shared" si="45"/>
        <v>0.43923718389166311</v>
      </c>
      <c r="DI46">
        <f t="shared" si="62"/>
        <v>1.0961241431722266</v>
      </c>
      <c r="DJ46" s="9">
        <f t="shared" si="46"/>
        <v>178.02742123624472</v>
      </c>
      <c r="DK46">
        <f t="shared" si="47"/>
        <v>0.86419823624473224</v>
      </c>
      <c r="DM46">
        <f t="shared" si="63"/>
        <v>1.3593110115343816</v>
      </c>
      <c r="DN46" s="9">
        <f t="shared" si="48"/>
        <v>178.29060810460686</v>
      </c>
      <c r="DO46">
        <f t="shared" si="49"/>
        <v>1.1273851046068728</v>
      </c>
    </row>
    <row r="47" spans="1:119" x14ac:dyDescent="0.2">
      <c r="A47" s="3">
        <v>43845</v>
      </c>
      <c r="B47" s="4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  <c r="R47">
        <f t="shared" si="64"/>
        <v>74.547004686790629</v>
      </c>
      <c r="S47">
        <f t="shared" si="65"/>
        <v>76.215111470819465</v>
      </c>
      <c r="T47">
        <f t="shared" si="66"/>
        <v>76.968208205496239</v>
      </c>
      <c r="U47">
        <f t="shared" si="67"/>
        <v>77.017797481212895</v>
      </c>
      <c r="V47">
        <f>ABS($C47-R47)/$C47*100</f>
        <v>2.6062597141543673</v>
      </c>
      <c r="W47">
        <f>ABS($C47-S47)/$C47*100</f>
        <v>0.4269211937758367</v>
      </c>
      <c r="X47">
        <f>ABS($C47-T47)/$C47*100</f>
        <v>0.55698028013844425</v>
      </c>
      <c r="Y47">
        <f>ABS($C47-U47)/$C47*100</f>
        <v>0.62176739077291032</v>
      </c>
      <c r="Z47" s="9">
        <f t="shared" si="0"/>
        <v>1.9948803132093644</v>
      </c>
      <c r="AA47" s="9">
        <f t="shared" si="1"/>
        <v>0.32677352918052804</v>
      </c>
      <c r="AB47" s="9">
        <f t="shared" si="2"/>
        <v>-0.42632320549624581</v>
      </c>
      <c r="AC47" s="9">
        <f t="shared" si="3"/>
        <v>-0.47591248121290164</v>
      </c>
      <c r="AD47">
        <f>ABS(Z47)</f>
        <v>1.9948803132093644</v>
      </c>
      <c r="AE47">
        <f>ABS(AA47)</f>
        <v>0.32677352918052804</v>
      </c>
      <c r="AF47">
        <f t="shared" si="4"/>
        <v>0.42632320549624581</v>
      </c>
      <c r="AG47">
        <f t="shared" si="5"/>
        <v>0.47591248121290164</v>
      </c>
      <c r="AH47" s="9">
        <f t="shared" si="6"/>
        <v>3.9795474640302921</v>
      </c>
      <c r="AI47" s="9">
        <f t="shared" si="7"/>
        <v>0.10678093937309742</v>
      </c>
      <c r="AJ47" s="9">
        <f t="shared" si="8"/>
        <v>0.18175147554459423</v>
      </c>
      <c r="AK47" s="9">
        <f t="shared" si="9"/>
        <v>0.22649268977422046</v>
      </c>
      <c r="AL47" s="21">
        <f t="shared" si="50"/>
        <v>2.6062597141543672E-2</v>
      </c>
      <c r="AM47" s="21">
        <f t="shared" si="10"/>
        <v>4.2692119377583668E-3</v>
      </c>
      <c r="AN47" s="21">
        <f t="shared" si="11"/>
        <v>-5.5698028013844427E-3</v>
      </c>
      <c r="AO47" s="21">
        <f t="shared" si="12"/>
        <v>-6.2176739077291036E-3</v>
      </c>
      <c r="AP47" s="21">
        <f t="shared" si="13"/>
        <v>2.6062597141543672E-2</v>
      </c>
      <c r="AQ47" s="21">
        <f t="shared" si="13"/>
        <v>4.2692119377583668E-3</v>
      </c>
      <c r="AR47" s="21">
        <f t="shared" si="13"/>
        <v>5.5698028013844427E-3</v>
      </c>
      <c r="AS47" s="21">
        <f t="shared" si="13"/>
        <v>6.2176739077291036E-3</v>
      </c>
      <c r="AT47" s="21"/>
      <c r="AZ47">
        <f t="shared" si="68"/>
        <v>175.50727495321658</v>
      </c>
      <c r="BA47">
        <f t="shared" si="51"/>
        <v>176.39785348545848</v>
      </c>
      <c r="BB47">
        <f t="shared" si="52"/>
        <v>177.07045263722898</v>
      </c>
      <c r="BC47">
        <f t="shared" si="53"/>
        <v>177.21828139928564</v>
      </c>
      <c r="BD47" s="9">
        <f t="shared" si="14"/>
        <v>1.930851046783431</v>
      </c>
      <c r="BE47" s="9">
        <f t="shared" si="15"/>
        <v>1.0402725145415275</v>
      </c>
      <c r="BF47" s="9">
        <f t="shared" si="16"/>
        <v>0.36767336277102913</v>
      </c>
      <c r="BG47" s="9">
        <f t="shared" si="17"/>
        <v>0.21984460071436729</v>
      </c>
      <c r="BH47">
        <f t="shared" si="18"/>
        <v>1.930851046783431</v>
      </c>
      <c r="BI47">
        <f t="shared" si="19"/>
        <v>1.0402725145415275</v>
      </c>
      <c r="BJ47">
        <f t="shared" si="20"/>
        <v>0.36767336277102913</v>
      </c>
      <c r="BK47">
        <f t="shared" si="21"/>
        <v>0.21984460071436729</v>
      </c>
      <c r="BL47" s="9">
        <f t="shared" si="22"/>
        <v>3.7281857648646715</v>
      </c>
      <c r="BM47" s="9">
        <f t="shared" si="23"/>
        <v>1.0821669045105524</v>
      </c>
      <c r="BN47" s="9">
        <f t="shared" si="24"/>
        <v>0.13518370169135679</v>
      </c>
      <c r="BO47" s="9">
        <f t="shared" si="25"/>
        <v>4.8331648463259581E-2</v>
      </c>
      <c r="BP47" s="21">
        <f t="shared" si="26"/>
        <v>1.088182731812345E-2</v>
      </c>
      <c r="BQ47" s="21">
        <f t="shared" si="27"/>
        <v>5.8627338892292373E-3</v>
      </c>
      <c r="BR47" s="21">
        <f t="shared" si="28"/>
        <v>2.0721215392628138E-3</v>
      </c>
      <c r="BS47" s="21">
        <f t="shared" si="29"/>
        <v>1.2389930263035311E-3</v>
      </c>
      <c r="BT47" s="21">
        <f t="shared" si="30"/>
        <v>1.088182731812345E-2</v>
      </c>
      <c r="BU47" s="21">
        <f t="shared" si="31"/>
        <v>5.8627338892292373E-3</v>
      </c>
      <c r="BV47" s="21">
        <f t="shared" si="32"/>
        <v>2.0721215392628138E-3</v>
      </c>
      <c r="BW47" s="21">
        <f t="shared" si="33"/>
        <v>1.2389930263035311E-3</v>
      </c>
      <c r="CA47">
        <f t="shared" si="54"/>
        <v>76.968208205496239</v>
      </c>
      <c r="CC47">
        <f t="shared" si="55"/>
        <v>0.52826258589940112</v>
      </c>
      <c r="CD47" s="9">
        <f t="shared" si="34"/>
        <v>77.496470791395637</v>
      </c>
      <c r="CE47">
        <f t="shared" si="35"/>
        <v>0.95458579139564392</v>
      </c>
      <c r="CG47">
        <f t="shared" si="56"/>
        <v>0.49924662676706999</v>
      </c>
      <c r="CH47" s="9">
        <f t="shared" si="36"/>
        <v>77.467454832263314</v>
      </c>
      <c r="CI47">
        <f t="shared" si="37"/>
        <v>0.92556983226332079</v>
      </c>
      <c r="CK47">
        <f t="shared" si="57"/>
        <v>0.26007005238336817</v>
      </c>
      <c r="CL47" s="9">
        <f t="shared" si="38"/>
        <v>77.228278257879609</v>
      </c>
      <c r="CM47">
        <f t="shared" si="39"/>
        <v>0.68639325787961525</v>
      </c>
      <c r="CO47">
        <f t="shared" si="58"/>
        <v>3.4405059966188353E-2</v>
      </c>
      <c r="CP47" s="9">
        <f t="shared" si="40"/>
        <v>77.002613265462429</v>
      </c>
      <c r="CQ47">
        <f t="shared" si="41"/>
        <v>0.46072826546243562</v>
      </c>
      <c r="CY47">
        <f t="shared" si="69"/>
        <v>177.07045263722898</v>
      </c>
      <c r="DA47">
        <f t="shared" si="60"/>
        <v>0.34105694923906055</v>
      </c>
      <c r="DB47" s="9">
        <f t="shared" si="42"/>
        <v>177.41150958646804</v>
      </c>
      <c r="DC47">
        <f t="shared" si="43"/>
        <v>2.6616413531968419E-2</v>
      </c>
      <c r="DE47">
        <f t="shared" si="61"/>
        <v>0.479640374020603</v>
      </c>
      <c r="DF47" s="9">
        <f t="shared" si="44"/>
        <v>177.55009301124957</v>
      </c>
      <c r="DG47">
        <f t="shared" si="45"/>
        <v>0.11196701124956121</v>
      </c>
      <c r="DI47">
        <f t="shared" si="62"/>
        <v>0.46452486782184349</v>
      </c>
      <c r="DJ47" s="9">
        <f t="shared" si="46"/>
        <v>177.53497750505082</v>
      </c>
      <c r="DK47">
        <f t="shared" si="47"/>
        <v>9.6851505050807418E-2</v>
      </c>
      <c r="DM47">
        <f t="shared" si="63"/>
        <v>0.30997730958939884</v>
      </c>
      <c r="DN47" s="9">
        <f t="shared" si="48"/>
        <v>177.38042994681837</v>
      </c>
      <c r="DO47">
        <f t="shared" si="49"/>
        <v>5.7696053181643947E-2</v>
      </c>
    </row>
    <row r="48" spans="1:119" x14ac:dyDescent="0.2">
      <c r="A48" s="3">
        <v>43846</v>
      </c>
      <c r="B48" s="4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  <c r="R48">
        <f t="shared" si="64"/>
        <v>74.866185536904126</v>
      </c>
      <c r="S48">
        <f t="shared" si="65"/>
        <v>76.319679000157237</v>
      </c>
      <c r="T48">
        <f t="shared" si="66"/>
        <v>76.712414282198495</v>
      </c>
      <c r="U48">
        <f t="shared" si="67"/>
        <v>76.64658574586683</v>
      </c>
      <c r="V48">
        <f>ABS($C48-R48)/$C48*100</f>
        <v>3.3993353183338839</v>
      </c>
      <c r="W48">
        <f>ABS($C48-S48)/$C48*100</f>
        <v>1.5238766763079039</v>
      </c>
      <c r="X48">
        <f>ABS($C48-T48)/$C48*100</f>
        <v>1.0171260115444916</v>
      </c>
      <c r="Y48">
        <f>ABS($C48-U48)/$C48*100</f>
        <v>1.1020652978064509</v>
      </c>
      <c r="Z48" s="9">
        <f t="shared" si="0"/>
        <v>2.6345084630958695</v>
      </c>
      <c r="AA48" s="9">
        <f t="shared" si="1"/>
        <v>1.181014999842759</v>
      </c>
      <c r="AB48" s="9">
        <f t="shared" si="2"/>
        <v>0.78827971780150108</v>
      </c>
      <c r="AC48" s="9">
        <f t="shared" si="3"/>
        <v>0.85410825413316616</v>
      </c>
      <c r="AD48">
        <f>ABS(Z48)</f>
        <v>2.6345084630958695</v>
      </c>
      <c r="AE48">
        <f>ABS(AA48)</f>
        <v>1.181014999842759</v>
      </c>
      <c r="AF48">
        <f t="shared" si="4"/>
        <v>0.78827971780150108</v>
      </c>
      <c r="AG48">
        <f t="shared" si="5"/>
        <v>0.85410825413316616</v>
      </c>
      <c r="AH48" s="9">
        <f t="shared" si="6"/>
        <v>6.9406348421237603</v>
      </c>
      <c r="AI48" s="9">
        <f t="shared" si="7"/>
        <v>1.3947964298535922</v>
      </c>
      <c r="AJ48" s="9">
        <f t="shared" si="8"/>
        <v>0.62138491349721414</v>
      </c>
      <c r="AK48" s="9">
        <f t="shared" si="9"/>
        <v>0.72950090977840509</v>
      </c>
      <c r="AL48" s="21">
        <f t="shared" si="50"/>
        <v>3.3993353183338841E-2</v>
      </c>
      <c r="AM48" s="21">
        <f t="shared" si="10"/>
        <v>1.5238766763079038E-2</v>
      </c>
      <c r="AN48" s="21">
        <f t="shared" si="11"/>
        <v>1.0171260115444915E-2</v>
      </c>
      <c r="AO48" s="21">
        <f t="shared" si="12"/>
        <v>1.1020652978064508E-2</v>
      </c>
      <c r="AP48" s="21">
        <f t="shared" si="13"/>
        <v>3.3993353183338841E-2</v>
      </c>
      <c r="AQ48" s="21">
        <f t="shared" si="13"/>
        <v>1.5238766763079038E-2</v>
      </c>
      <c r="AR48" s="21">
        <f t="shared" si="13"/>
        <v>1.0171260115444915E-2</v>
      </c>
      <c r="AS48" s="21">
        <f t="shared" si="13"/>
        <v>1.1020652978064508E-2</v>
      </c>
      <c r="AT48" s="21"/>
      <c r="AZ48">
        <f t="shared" si="68"/>
        <v>175.81621112070192</v>
      </c>
      <c r="BA48">
        <f t="shared" si="51"/>
        <v>176.73074069011176</v>
      </c>
      <c r="BB48">
        <f t="shared" si="52"/>
        <v>177.29105665489161</v>
      </c>
      <c r="BC48">
        <f t="shared" si="53"/>
        <v>177.38976018784285</v>
      </c>
      <c r="BD48" s="9">
        <f t="shared" si="14"/>
        <v>3.1240508792980677</v>
      </c>
      <c r="BE48" s="9">
        <f t="shared" si="15"/>
        <v>2.2095213098882311</v>
      </c>
      <c r="BF48" s="9">
        <f t="shared" si="16"/>
        <v>1.6492053451083848</v>
      </c>
      <c r="BG48" s="9">
        <f t="shared" si="17"/>
        <v>1.5505018121571368</v>
      </c>
      <c r="BH48">
        <f t="shared" si="18"/>
        <v>3.1240508792980677</v>
      </c>
      <c r="BI48">
        <f t="shared" si="19"/>
        <v>2.2095213098882311</v>
      </c>
      <c r="BJ48">
        <f t="shared" si="20"/>
        <v>1.6492053451083848</v>
      </c>
      <c r="BK48">
        <f t="shared" si="21"/>
        <v>1.5505018121571368</v>
      </c>
      <c r="BL48" s="9">
        <f t="shared" si="22"/>
        <v>9.7596938964430304</v>
      </c>
      <c r="BM48" s="9">
        <f t="shared" si="23"/>
        <v>4.8819844188502044</v>
      </c>
      <c r="BN48" s="9">
        <f t="shared" si="24"/>
        <v>2.7198782703340667</v>
      </c>
      <c r="BO48" s="9">
        <f t="shared" si="25"/>
        <v>2.4040558695025651</v>
      </c>
      <c r="BP48" s="21">
        <f t="shared" si="26"/>
        <v>1.7458624707378981E-2</v>
      </c>
      <c r="BQ48" s="21">
        <f t="shared" si="27"/>
        <v>1.2347815327822819E-2</v>
      </c>
      <c r="BR48" s="21">
        <f t="shared" si="28"/>
        <v>9.2165135262201915E-3</v>
      </c>
      <c r="BS48" s="21">
        <f t="shared" si="29"/>
        <v>8.6649130543753027E-3</v>
      </c>
      <c r="BT48" s="21">
        <f t="shared" si="30"/>
        <v>1.7458624707378981E-2</v>
      </c>
      <c r="BU48" s="21">
        <f t="shared" si="31"/>
        <v>1.2347815327822819E-2</v>
      </c>
      <c r="BV48" s="21">
        <f t="shared" si="32"/>
        <v>9.2165135262201915E-3</v>
      </c>
      <c r="BW48" s="21">
        <f t="shared" si="33"/>
        <v>8.6649130543753027E-3</v>
      </c>
      <c r="CA48">
        <f t="shared" si="54"/>
        <v>76.712414282198495</v>
      </c>
      <c r="CC48">
        <f t="shared" si="55"/>
        <v>0.40281354442785783</v>
      </c>
      <c r="CD48" s="9">
        <f t="shared" si="34"/>
        <v>77.115227826626352</v>
      </c>
      <c r="CE48">
        <f t="shared" si="35"/>
        <v>0.38546617337364353</v>
      </c>
      <c r="CG48">
        <f t="shared" si="56"/>
        <v>0.22743202874373675</v>
      </c>
      <c r="CH48" s="9">
        <f t="shared" si="36"/>
        <v>76.939846310942229</v>
      </c>
      <c r="CI48">
        <f t="shared" si="37"/>
        <v>0.56084768905776627</v>
      </c>
      <c r="CK48">
        <f t="shared" si="57"/>
        <v>-8.0400171566166301E-2</v>
      </c>
      <c r="CL48" s="9">
        <f t="shared" si="38"/>
        <v>76.632014110632326</v>
      </c>
      <c r="CM48">
        <f t="shared" si="39"/>
        <v>0.86867988936766949</v>
      </c>
      <c r="CO48">
        <f t="shared" si="58"/>
        <v>-0.21516606564079402</v>
      </c>
      <c r="CP48" s="9">
        <f t="shared" si="40"/>
        <v>76.497248216557708</v>
      </c>
      <c r="CQ48">
        <f t="shared" si="41"/>
        <v>1.0034457834422881</v>
      </c>
      <c r="CY48">
        <f t="shared" si="69"/>
        <v>177.29105665489161</v>
      </c>
      <c r="DA48">
        <f t="shared" si="60"/>
        <v>0.32178448018683053</v>
      </c>
      <c r="DB48" s="9">
        <f t="shared" si="42"/>
        <v>177.61284113507844</v>
      </c>
      <c r="DC48">
        <f t="shared" si="43"/>
        <v>1.3274208649215495</v>
      </c>
      <c r="DE48">
        <f t="shared" si="61"/>
        <v>0.38638728573173031</v>
      </c>
      <c r="DF48" s="9">
        <f t="shared" si="44"/>
        <v>177.67744394062333</v>
      </c>
      <c r="DG48">
        <f t="shared" si="45"/>
        <v>1.2628180593766558</v>
      </c>
      <c r="DI48">
        <f t="shared" si="62"/>
        <v>0.30353710671675804</v>
      </c>
      <c r="DJ48" s="9">
        <f t="shared" si="46"/>
        <v>177.59459376160837</v>
      </c>
      <c r="DK48">
        <f t="shared" si="47"/>
        <v>1.3456682383916245</v>
      </c>
      <c r="DM48">
        <f t="shared" si="63"/>
        <v>0.23311627853237177</v>
      </c>
      <c r="DN48" s="9">
        <f t="shared" si="48"/>
        <v>177.52417293342398</v>
      </c>
      <c r="DO48">
        <f t="shared" si="49"/>
        <v>1.4160890665760064</v>
      </c>
    </row>
    <row r="49" spans="1:119" x14ac:dyDescent="0.2">
      <c r="A49" s="3">
        <v>43847</v>
      </c>
      <c r="B49" s="4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  <c r="R49">
        <f t="shared" si="64"/>
        <v>75.287706890999459</v>
      </c>
      <c r="S49">
        <f t="shared" si="65"/>
        <v>76.697603800106918</v>
      </c>
      <c r="T49">
        <f t="shared" si="66"/>
        <v>77.185382112879395</v>
      </c>
      <c r="U49">
        <f t="shared" si="67"/>
        <v>77.312790184090701</v>
      </c>
      <c r="V49">
        <f>ABS($C49-R49)/$C49*100</f>
        <v>3.9191426934931841</v>
      </c>
      <c r="W49">
        <f>ABS($C49-S49)/$C49*100</f>
        <v>2.1198568693550954</v>
      </c>
      <c r="X49">
        <f>ABS($C49-T49)/$C49*100</f>
        <v>1.4973627012892092</v>
      </c>
      <c r="Y49">
        <f>ABS($C49-U49)/$C49*100</f>
        <v>1.3347667448540661</v>
      </c>
      <c r="Z49" s="9">
        <f t="shared" si="0"/>
        <v>3.0709891090005357</v>
      </c>
      <c r="AA49" s="9">
        <f t="shared" si="1"/>
        <v>1.6610921998930763</v>
      </c>
      <c r="AB49" s="9">
        <f t="shared" si="2"/>
        <v>1.1733138871205995</v>
      </c>
      <c r="AC49" s="9">
        <f t="shared" si="3"/>
        <v>1.0459058159092933</v>
      </c>
      <c r="AD49">
        <f>ABS(Z49)</f>
        <v>3.0709891090005357</v>
      </c>
      <c r="AE49">
        <f>ABS(AA49)</f>
        <v>1.6610921998930763</v>
      </c>
      <c r="AF49">
        <f t="shared" si="4"/>
        <v>1.1733138871205995</v>
      </c>
      <c r="AG49">
        <f t="shared" si="5"/>
        <v>1.0459058159092933</v>
      </c>
      <c r="AH49" s="9">
        <f t="shared" si="6"/>
        <v>9.4309741075999032</v>
      </c>
      <c r="AI49" s="9">
        <f t="shared" si="7"/>
        <v>2.7592272965456197</v>
      </c>
      <c r="AJ49" s="9">
        <f t="shared" si="8"/>
        <v>1.3766654777100509</v>
      </c>
      <c r="AK49" s="9">
        <f t="shared" si="9"/>
        <v>1.0939189757528847</v>
      </c>
      <c r="AL49" s="21">
        <f t="shared" si="50"/>
        <v>3.9191426934931842E-2</v>
      </c>
      <c r="AM49" s="21">
        <f t="shared" si="10"/>
        <v>2.1198568693550954E-2</v>
      </c>
      <c r="AN49" s="21">
        <f t="shared" si="11"/>
        <v>1.4973627012892092E-2</v>
      </c>
      <c r="AO49" s="21">
        <f t="shared" si="12"/>
        <v>1.3347667448540662E-2</v>
      </c>
      <c r="AP49" s="21">
        <f t="shared" si="13"/>
        <v>3.9191426934931842E-2</v>
      </c>
      <c r="AQ49" s="21">
        <f t="shared" si="13"/>
        <v>2.1198568693550954E-2</v>
      </c>
      <c r="AR49" s="21">
        <f t="shared" si="13"/>
        <v>1.4973627012892092E-2</v>
      </c>
      <c r="AS49" s="21">
        <f t="shared" si="13"/>
        <v>1.3347667448540662E-2</v>
      </c>
      <c r="AT49" s="21"/>
      <c r="AZ49">
        <f t="shared" si="68"/>
        <v>176.31605926138963</v>
      </c>
      <c r="BA49">
        <f t="shared" si="51"/>
        <v>177.43778750927598</v>
      </c>
      <c r="BB49">
        <f t="shared" si="52"/>
        <v>178.28057986195665</v>
      </c>
      <c r="BC49">
        <f t="shared" si="53"/>
        <v>178.59915160132542</v>
      </c>
      <c r="BD49" s="9">
        <f t="shared" si="14"/>
        <v>3.5765337386103795</v>
      </c>
      <c r="BE49" s="9">
        <f t="shared" si="15"/>
        <v>2.4548054907240271</v>
      </c>
      <c r="BF49" s="9">
        <f t="shared" si="16"/>
        <v>1.612013138043352</v>
      </c>
      <c r="BG49" s="9">
        <f t="shared" si="17"/>
        <v>1.2934413986745881</v>
      </c>
      <c r="BH49">
        <f t="shared" si="18"/>
        <v>3.5765337386103795</v>
      </c>
      <c r="BI49">
        <f t="shared" si="19"/>
        <v>2.4548054907240271</v>
      </c>
      <c r="BJ49">
        <f t="shared" si="20"/>
        <v>1.612013138043352</v>
      </c>
      <c r="BK49">
        <f t="shared" si="21"/>
        <v>1.2934413986745881</v>
      </c>
      <c r="BL49" s="9">
        <f t="shared" si="22"/>
        <v>12.791593583418338</v>
      </c>
      <c r="BM49" s="9">
        <f t="shared" si="23"/>
        <v>6.0260699972888316</v>
      </c>
      <c r="BN49" s="9">
        <f t="shared" si="24"/>
        <v>2.598586357224375</v>
      </c>
      <c r="BO49" s="9">
        <f t="shared" si="25"/>
        <v>1.6729906518052746</v>
      </c>
      <c r="BP49" s="21">
        <f t="shared" si="26"/>
        <v>1.9881495279855017E-2</v>
      </c>
      <c r="BQ49" s="21">
        <f t="shared" si="27"/>
        <v>1.3645950896510937E-2</v>
      </c>
      <c r="BR49" s="21">
        <f t="shared" si="28"/>
        <v>8.9609756086141464E-3</v>
      </c>
      <c r="BS49" s="21">
        <f t="shared" si="29"/>
        <v>7.1900759064303888E-3</v>
      </c>
      <c r="BT49" s="21">
        <f t="shared" si="30"/>
        <v>1.9881495279855017E-2</v>
      </c>
      <c r="BU49" s="21">
        <f t="shared" si="31"/>
        <v>1.3645950896510937E-2</v>
      </c>
      <c r="BV49" s="21">
        <f t="shared" si="32"/>
        <v>8.9609756086141464E-3</v>
      </c>
      <c r="BW49" s="21">
        <f t="shared" si="33"/>
        <v>7.1900759064303888E-3</v>
      </c>
      <c r="CA49">
        <f t="shared" si="54"/>
        <v>77.185382112879395</v>
      </c>
      <c r="CC49">
        <f t="shared" si="55"/>
        <v>0.41403823022834468</v>
      </c>
      <c r="CD49" s="9">
        <f t="shared" si="34"/>
        <v>77.599420343107738</v>
      </c>
      <c r="CE49">
        <f t="shared" si="35"/>
        <v>0.75927565689225673</v>
      </c>
      <c r="CG49">
        <f t="shared" si="56"/>
        <v>0.31582491744111574</v>
      </c>
      <c r="CH49" s="9">
        <f t="shared" si="36"/>
        <v>77.501207030320515</v>
      </c>
      <c r="CI49">
        <f t="shared" si="37"/>
        <v>0.85748896967947985</v>
      </c>
      <c r="CK49">
        <f t="shared" si="57"/>
        <v>0.2848227099168979</v>
      </c>
      <c r="CL49" s="9">
        <f t="shared" si="38"/>
        <v>77.470204822796291</v>
      </c>
      <c r="CM49">
        <f t="shared" si="39"/>
        <v>0.8884911772037043</v>
      </c>
      <c r="CO49">
        <f t="shared" si="58"/>
        <v>0.37662908519586341</v>
      </c>
      <c r="CP49" s="9">
        <f t="shared" si="40"/>
        <v>77.562011198075254</v>
      </c>
      <c r="CQ49">
        <f t="shared" si="41"/>
        <v>0.79668480192474078</v>
      </c>
      <c r="CY49">
        <f t="shared" si="69"/>
        <v>178.28057986195665</v>
      </c>
      <c r="DA49">
        <f t="shared" si="60"/>
        <v>0.42862267648734531</v>
      </c>
      <c r="DB49" s="9">
        <f t="shared" si="42"/>
        <v>178.709202538444</v>
      </c>
      <c r="DC49">
        <f t="shared" si="43"/>
        <v>1.1833904615560016</v>
      </c>
      <c r="DE49">
        <f t="shared" si="61"/>
        <v>0.60351621741172456</v>
      </c>
      <c r="DF49" s="9">
        <f t="shared" si="44"/>
        <v>178.88409607936839</v>
      </c>
      <c r="DG49">
        <f t="shared" si="45"/>
        <v>1.0084969206316146</v>
      </c>
      <c r="DI49">
        <f t="shared" si="62"/>
        <v>0.75628793294662944</v>
      </c>
      <c r="DJ49" s="9">
        <f t="shared" si="46"/>
        <v>179.03686779490329</v>
      </c>
      <c r="DK49">
        <f t="shared" si="47"/>
        <v>0.8557252050967179</v>
      </c>
      <c r="DM49">
        <f t="shared" si="63"/>
        <v>0.88362623707047327</v>
      </c>
      <c r="DN49" s="9">
        <f t="shared" si="48"/>
        <v>179.16420609902713</v>
      </c>
      <c r="DO49">
        <f t="shared" si="49"/>
        <v>0.72838690097287895</v>
      </c>
    </row>
    <row r="50" spans="1:119" x14ac:dyDescent="0.2">
      <c r="A50" s="3">
        <v>43851</v>
      </c>
      <c r="B50" s="4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  <c r="R50">
        <f t="shared" si="64"/>
        <v>75.779065148439543</v>
      </c>
      <c r="S50">
        <f t="shared" si="65"/>
        <v>77.229153304072696</v>
      </c>
      <c r="T50">
        <f t="shared" si="66"/>
        <v>77.889370445151755</v>
      </c>
      <c r="U50">
        <f t="shared" si="67"/>
        <v>78.128596720499957</v>
      </c>
      <c r="V50">
        <f>ABS($C50-R50)/$C50*100</f>
        <v>2.6322282685930474</v>
      </c>
      <c r="W50">
        <f>ABS($C50-S50)/$C50*100</f>
        <v>0.76902433157518291</v>
      </c>
      <c r="X50">
        <f>ABS($C50-T50)/$C50*100</f>
        <v>7.9282146735491554E-2</v>
      </c>
      <c r="Y50">
        <f>ABS($C50-U50)/$C50*100</f>
        <v>0.38666162317309505</v>
      </c>
      <c r="Z50" s="9">
        <f t="shared" si="0"/>
        <v>2.0486018515604627</v>
      </c>
      <c r="AA50" s="9">
        <f t="shared" si="1"/>
        <v>0.59851369592730919</v>
      </c>
      <c r="AB50" s="9">
        <f t="shared" si="2"/>
        <v>-6.1703445151749747E-2</v>
      </c>
      <c r="AC50" s="9">
        <f t="shared" si="3"/>
        <v>-0.30092972049995126</v>
      </c>
      <c r="AD50">
        <f>ABS(Z50)</f>
        <v>2.0486018515604627</v>
      </c>
      <c r="AE50">
        <f>ABS(AA50)</f>
        <v>0.59851369592730919</v>
      </c>
      <c r="AF50">
        <f t="shared" si="4"/>
        <v>6.1703445151749747E-2</v>
      </c>
      <c r="AG50">
        <f t="shared" si="5"/>
        <v>0.30092972049995126</v>
      </c>
      <c r="AH50" s="9">
        <f t="shared" si="6"/>
        <v>4.1967695462169559</v>
      </c>
      <c r="AI50" s="9">
        <f t="shared" si="7"/>
        <v>0.35821864421256749</v>
      </c>
      <c r="AJ50" s="9">
        <f t="shared" si="8"/>
        <v>3.8073151435949895E-3</v>
      </c>
      <c r="AK50" s="9">
        <f t="shared" si="9"/>
        <v>9.0558696680178782E-2</v>
      </c>
      <c r="AL50" s="21">
        <f t="shared" si="50"/>
        <v>2.6322282685930475E-2</v>
      </c>
      <c r="AM50" s="21">
        <f t="shared" si="10"/>
        <v>7.6902433157518286E-3</v>
      </c>
      <c r="AN50" s="21">
        <f t="shared" si="11"/>
        <v>-7.928214673549156E-4</v>
      </c>
      <c r="AO50" s="21">
        <f t="shared" si="12"/>
        <v>-3.8666162317309502E-3</v>
      </c>
      <c r="AP50" s="21">
        <f t="shared" si="13"/>
        <v>2.6322282685930475E-2</v>
      </c>
      <c r="AQ50" s="21">
        <f t="shared" si="13"/>
        <v>7.6902433157518286E-3</v>
      </c>
      <c r="AR50" s="21">
        <f t="shared" si="13"/>
        <v>7.928214673549156E-4</v>
      </c>
      <c r="AS50" s="21">
        <f t="shared" si="13"/>
        <v>3.8666162317309502E-3</v>
      </c>
      <c r="AT50" s="21"/>
      <c r="AZ50">
        <f t="shared" si="68"/>
        <v>176.88830465956727</v>
      </c>
      <c r="BA50">
        <f t="shared" si="51"/>
        <v>178.22332526630765</v>
      </c>
      <c r="BB50">
        <f t="shared" si="52"/>
        <v>179.24778774478267</v>
      </c>
      <c r="BC50">
        <f t="shared" si="53"/>
        <v>179.60803589229158</v>
      </c>
      <c r="BD50" s="9">
        <f t="shared" si="14"/>
        <v>0.74618634043272891</v>
      </c>
      <c r="BE50" s="9">
        <f t="shared" si="15"/>
        <v>-0.58883426630765712</v>
      </c>
      <c r="BF50" s="9">
        <f t="shared" si="16"/>
        <v>-1.6132967447826729</v>
      </c>
      <c r="BG50" s="9">
        <f t="shared" si="17"/>
        <v>-1.973544892291585</v>
      </c>
      <c r="BH50">
        <f t="shared" si="18"/>
        <v>0.74618634043272891</v>
      </c>
      <c r="BI50">
        <f t="shared" si="19"/>
        <v>0.58883426630765712</v>
      </c>
      <c r="BJ50">
        <f t="shared" si="20"/>
        <v>1.6132967447826729</v>
      </c>
      <c r="BK50">
        <f t="shared" si="21"/>
        <v>1.973544892291585</v>
      </c>
      <c r="BL50" s="9">
        <f t="shared" si="22"/>
        <v>0.55679405464838838</v>
      </c>
      <c r="BM50" s="9">
        <f t="shared" si="23"/>
        <v>0.34672579317807684</v>
      </c>
      <c r="BN50" s="9">
        <f t="shared" si="24"/>
        <v>2.6027263867263688</v>
      </c>
      <c r="BO50" s="9">
        <f t="shared" si="25"/>
        <v>3.894879441890204</v>
      </c>
      <c r="BP50" s="21">
        <f t="shared" si="26"/>
        <v>4.2006838662471749E-3</v>
      </c>
      <c r="BQ50" s="21">
        <f t="shared" si="27"/>
        <v>-3.3148644893950079E-3</v>
      </c>
      <c r="BR50" s="21">
        <f t="shared" si="28"/>
        <v>-9.082114265650542E-3</v>
      </c>
      <c r="BS50" s="21">
        <f t="shared" si="29"/>
        <v>-1.1110144663806226E-2</v>
      </c>
      <c r="BT50" s="21">
        <f t="shared" si="30"/>
        <v>4.2006838662471749E-3</v>
      </c>
      <c r="BU50" s="21">
        <f t="shared" si="31"/>
        <v>3.3148644893950079E-3</v>
      </c>
      <c r="BV50" s="21">
        <f t="shared" si="32"/>
        <v>9.082114265650542E-3</v>
      </c>
      <c r="BW50" s="21">
        <f t="shared" si="33"/>
        <v>1.1110144663806226E-2</v>
      </c>
      <c r="CA50">
        <f t="shared" si="54"/>
        <v>77.889370445151755</v>
      </c>
      <c r="CC50">
        <f t="shared" si="55"/>
        <v>0.46043024655538711</v>
      </c>
      <c r="CD50" s="9">
        <f t="shared" si="34"/>
        <v>78.349800691707145</v>
      </c>
      <c r="CE50">
        <f t="shared" si="35"/>
        <v>0.52213369170713975</v>
      </c>
      <c r="CG50">
        <f t="shared" si="56"/>
        <v>0.45556374678036354</v>
      </c>
      <c r="CH50" s="9">
        <f t="shared" si="36"/>
        <v>78.344934191932126</v>
      </c>
      <c r="CI50">
        <f t="shared" si="37"/>
        <v>0.51726719193212034</v>
      </c>
      <c r="CK50">
        <f t="shared" si="57"/>
        <v>0.5614720206715027</v>
      </c>
      <c r="CL50" s="9">
        <f t="shared" si="38"/>
        <v>78.450842465823257</v>
      </c>
      <c r="CM50">
        <f t="shared" si="39"/>
        <v>0.62317546582325178</v>
      </c>
      <c r="CO50">
        <f t="shared" si="58"/>
        <v>0.65815803768165027</v>
      </c>
      <c r="CP50" s="9">
        <f t="shared" si="40"/>
        <v>78.5475284828334</v>
      </c>
      <c r="CQ50">
        <f t="shared" si="41"/>
        <v>0.71986148283339446</v>
      </c>
      <c r="CY50">
        <f t="shared" si="69"/>
        <v>179.24778774478267</v>
      </c>
      <c r="DA50">
        <f t="shared" si="60"/>
        <v>0.51479630950153277</v>
      </c>
      <c r="DB50" s="9">
        <f t="shared" si="42"/>
        <v>179.76258405428419</v>
      </c>
      <c r="DC50">
        <f t="shared" si="43"/>
        <v>2.1280930542841929</v>
      </c>
      <c r="DE50">
        <f t="shared" si="61"/>
        <v>0.73444521696086973</v>
      </c>
      <c r="DF50" s="9">
        <f t="shared" si="44"/>
        <v>179.98223296174353</v>
      </c>
      <c r="DG50">
        <f t="shared" si="45"/>
        <v>2.3477419617435373</v>
      </c>
      <c r="DI50">
        <f t="shared" si="62"/>
        <v>0.89549509986702513</v>
      </c>
      <c r="DJ50" s="9">
        <f t="shared" si="46"/>
        <v>180.14328284464969</v>
      </c>
      <c r="DK50">
        <f t="shared" si="47"/>
        <v>2.5087918446496928</v>
      </c>
      <c r="DM50">
        <f t="shared" si="63"/>
        <v>0.95550645242024079</v>
      </c>
      <c r="DN50" s="9">
        <f t="shared" si="48"/>
        <v>180.20329419720292</v>
      </c>
      <c r="DO50">
        <f t="shared" si="49"/>
        <v>2.568803197202925</v>
      </c>
    </row>
    <row r="51" spans="1:119" x14ac:dyDescent="0.2">
      <c r="A51" s="3">
        <v>43852</v>
      </c>
      <c r="B51" s="4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  <c r="R51">
        <f t="shared" si="64"/>
        <v>76.106841444689209</v>
      </c>
      <c r="S51">
        <f t="shared" si="65"/>
        <v>77.420677686769437</v>
      </c>
      <c r="T51">
        <f t="shared" si="66"/>
        <v>77.852348378060697</v>
      </c>
      <c r="U51">
        <f t="shared" si="67"/>
        <v>77.893871538509998</v>
      </c>
      <c r="V51">
        <f>ABS($C51-R51)/$C51*100</f>
        <v>2.5588917162617215</v>
      </c>
      <c r="W51">
        <f>ABS($C51-S51)/$C51*100</f>
        <v>0.8767609498091512</v>
      </c>
      <c r="X51">
        <f>ABS($C51-T51)/$C51*100</f>
        <v>0.32408434709404921</v>
      </c>
      <c r="Y51">
        <f>ABS($C51-U51)/$C51*100</f>
        <v>0.27092141591966956</v>
      </c>
      <c r="Z51" s="9">
        <f t="shared" si="0"/>
        <v>1.9986345553107867</v>
      </c>
      <c r="AA51" s="9">
        <f t="shared" si="1"/>
        <v>0.68479831323055862</v>
      </c>
      <c r="AB51" s="9">
        <f t="shared" si="2"/>
        <v>0.25312762193929927</v>
      </c>
      <c r="AC51" s="9">
        <f t="shared" si="3"/>
        <v>0.21160446148999768</v>
      </c>
      <c r="AD51">
        <f>ABS(Z51)</f>
        <v>1.9986345553107867</v>
      </c>
      <c r="AE51">
        <f>ABS(AA51)</f>
        <v>0.68479831323055862</v>
      </c>
      <c r="AF51">
        <f t="shared" si="4"/>
        <v>0.25312762193929927</v>
      </c>
      <c r="AG51">
        <f t="shared" si="5"/>
        <v>0.21160446148999768</v>
      </c>
      <c r="AH51" s="9">
        <f t="shared" si="6"/>
        <v>3.9945400856823463</v>
      </c>
      <c r="AI51" s="9">
        <f t="shared" si="7"/>
        <v>0.46894872980341828</v>
      </c>
      <c r="AJ51" s="9">
        <f t="shared" si="8"/>
        <v>6.4073592988644817E-2</v>
      </c>
      <c r="AK51" s="9">
        <f t="shared" si="9"/>
        <v>4.4776448122471911E-2</v>
      </c>
      <c r="AL51" s="21">
        <f t="shared" si="50"/>
        <v>2.5588917162617214E-2</v>
      </c>
      <c r="AM51" s="21">
        <f t="shared" si="10"/>
        <v>8.7676094980915116E-3</v>
      </c>
      <c r="AN51" s="21">
        <f t="shared" si="11"/>
        <v>3.2408434709404921E-3</v>
      </c>
      <c r="AO51" s="21">
        <f t="shared" si="12"/>
        <v>2.7092141591966955E-3</v>
      </c>
      <c r="AP51" s="21">
        <f t="shared" si="13"/>
        <v>2.5588917162617214E-2</v>
      </c>
      <c r="AQ51" s="21">
        <f t="shared" si="13"/>
        <v>8.7676094980915116E-3</v>
      </c>
      <c r="AR51" s="21">
        <f t="shared" si="13"/>
        <v>3.2408434709404921E-3</v>
      </c>
      <c r="AS51" s="21">
        <f t="shared" si="13"/>
        <v>2.7092141591966955E-3</v>
      </c>
      <c r="AT51" s="21"/>
      <c r="AZ51">
        <f t="shared" si="68"/>
        <v>177.0076944740365</v>
      </c>
      <c r="BA51">
        <f t="shared" si="51"/>
        <v>178.03489830108919</v>
      </c>
      <c r="BB51">
        <f t="shared" si="52"/>
        <v>178.27980969791307</v>
      </c>
      <c r="BC51">
        <f t="shared" si="53"/>
        <v>178.06867087630417</v>
      </c>
      <c r="BD51" s="9">
        <f t="shared" si="14"/>
        <v>-0.23717147403650074</v>
      </c>
      <c r="BE51" s="9">
        <f t="shared" si="15"/>
        <v>-1.2643753010891885</v>
      </c>
      <c r="BF51" s="9">
        <f t="shared" si="16"/>
        <v>-1.509286697913069</v>
      </c>
      <c r="BG51" s="9">
        <f t="shared" si="17"/>
        <v>-1.2981478763041707</v>
      </c>
      <c r="BH51">
        <f t="shared" si="18"/>
        <v>0.23717147403650074</v>
      </c>
      <c r="BI51">
        <f t="shared" si="19"/>
        <v>1.2643753010891885</v>
      </c>
      <c r="BJ51">
        <f t="shared" si="20"/>
        <v>1.509286697913069</v>
      </c>
      <c r="BK51">
        <f t="shared" si="21"/>
        <v>1.2981478763041707</v>
      </c>
      <c r="BL51" s="9">
        <f t="shared" si="22"/>
        <v>5.6250308096646544E-2</v>
      </c>
      <c r="BM51" s="9">
        <f t="shared" si="23"/>
        <v>1.598644902004376</v>
      </c>
      <c r="BN51" s="9">
        <f t="shared" si="24"/>
        <v>2.2779463364973358</v>
      </c>
      <c r="BO51" s="9">
        <f t="shared" si="25"/>
        <v>1.6851879087530286</v>
      </c>
      <c r="BP51" s="21">
        <f t="shared" si="26"/>
        <v>-1.3416913069635526E-3</v>
      </c>
      <c r="BQ51" s="21">
        <f t="shared" si="27"/>
        <v>-7.1526365348208451E-3</v>
      </c>
      <c r="BR51" s="21">
        <f t="shared" si="28"/>
        <v>-8.5381129856874887E-3</v>
      </c>
      <c r="BS51" s="21">
        <f t="shared" si="29"/>
        <v>-7.3436897412142111E-3</v>
      </c>
      <c r="BT51" s="21">
        <f t="shared" si="30"/>
        <v>1.3416913069635526E-3</v>
      </c>
      <c r="BU51" s="21">
        <f t="shared" si="31"/>
        <v>7.1526365348208451E-3</v>
      </c>
      <c r="BV51" s="21">
        <f t="shared" si="32"/>
        <v>8.5381129856874887E-3</v>
      </c>
      <c r="BW51" s="21">
        <f t="shared" si="33"/>
        <v>7.3436897412142111E-3</v>
      </c>
      <c r="CA51">
        <f t="shared" si="54"/>
        <v>77.852348378060697</v>
      </c>
      <c r="CC51">
        <f t="shared" si="55"/>
        <v>0.38083787637195582</v>
      </c>
      <c r="CD51" s="9">
        <f t="shared" si="34"/>
        <v>78.233186254432653</v>
      </c>
      <c r="CE51">
        <f t="shared" si="35"/>
        <v>0.12771025443265671</v>
      </c>
      <c r="CG51">
        <f t="shared" si="56"/>
        <v>0.27823285378665169</v>
      </c>
      <c r="CH51" s="9">
        <f t="shared" si="36"/>
        <v>78.130581231847344</v>
      </c>
      <c r="CI51">
        <f t="shared" si="37"/>
        <v>2.5105231847348364E-2</v>
      </c>
      <c r="CK51">
        <f t="shared" si="57"/>
        <v>0.16646592274821237</v>
      </c>
      <c r="CL51" s="9">
        <f t="shared" si="38"/>
        <v>78.018814300808913</v>
      </c>
      <c r="CM51">
        <f t="shared" si="39"/>
        <v>8.666169919108313E-2</v>
      </c>
      <c r="CO51">
        <f t="shared" si="58"/>
        <v>6.0303147577120846E-2</v>
      </c>
      <c r="CP51" s="9">
        <f t="shared" si="40"/>
        <v>77.912651525637813</v>
      </c>
      <c r="CQ51">
        <f t="shared" si="41"/>
        <v>0.1928244743621832</v>
      </c>
      <c r="CY51">
        <f t="shared" si="69"/>
        <v>178.27980969791307</v>
      </c>
      <c r="DA51">
        <f t="shared" si="60"/>
        <v>0.2775524124821509</v>
      </c>
      <c r="DB51" s="9">
        <f t="shared" si="42"/>
        <v>178.55736211039522</v>
      </c>
      <c r="DC51">
        <f t="shared" si="43"/>
        <v>1.7868391103952206</v>
      </c>
      <c r="DE51">
        <f t="shared" si="61"/>
        <v>0.12157284198189927</v>
      </c>
      <c r="DF51" s="9">
        <f t="shared" si="44"/>
        <v>178.40138253989497</v>
      </c>
      <c r="DG51">
        <f t="shared" si="45"/>
        <v>1.6308595398949706</v>
      </c>
      <c r="DI51">
        <f t="shared" si="62"/>
        <v>-0.33439717697915</v>
      </c>
      <c r="DJ51" s="9">
        <f t="shared" si="46"/>
        <v>177.94541252093393</v>
      </c>
      <c r="DK51">
        <f t="shared" si="47"/>
        <v>1.174889520933931</v>
      </c>
      <c r="DM51">
        <f t="shared" si="63"/>
        <v>-0.69869021696902545</v>
      </c>
      <c r="DN51" s="9">
        <f t="shared" si="48"/>
        <v>177.58111948094404</v>
      </c>
      <c r="DO51">
        <f t="shared" si="49"/>
        <v>0.81059648094404224</v>
      </c>
    </row>
    <row r="52" spans="1:119" x14ac:dyDescent="0.2">
      <c r="A52" s="3">
        <v>43853</v>
      </c>
      <c r="B52" s="4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  <c r="R52">
        <f t="shared" si="64"/>
        <v>76.42662297353894</v>
      </c>
      <c r="S52">
        <f t="shared" si="65"/>
        <v>77.63981314700321</v>
      </c>
      <c r="T52">
        <f t="shared" si="66"/>
        <v>78.004224951224273</v>
      </c>
      <c r="U52">
        <f t="shared" si="67"/>
        <v>78.0589230184722</v>
      </c>
      <c r="V52">
        <f>ABS($C52-R52)/$C52*100</f>
        <v>2.6184449305157238</v>
      </c>
      <c r="W52">
        <f>ABS($C52-S52)/$C52*100</f>
        <v>1.0726178209249708</v>
      </c>
      <c r="X52">
        <f>ABS($C52-T52)/$C52*100</f>
        <v>0.60829025024308647</v>
      </c>
      <c r="Y52">
        <f>ABS($C52-U52)/$C52*100</f>
        <v>0.53859486608693297</v>
      </c>
      <c r="Z52" s="9">
        <f t="shared" si="0"/>
        <v>2.0549980264610639</v>
      </c>
      <c r="AA52" s="9">
        <f t="shared" si="1"/>
        <v>0.84180785299679428</v>
      </c>
      <c r="AB52" s="9">
        <f t="shared" si="2"/>
        <v>0.47739604877573072</v>
      </c>
      <c r="AC52" s="9">
        <f t="shared" si="3"/>
        <v>0.42269798152780425</v>
      </c>
      <c r="AD52">
        <f>ABS(Z52)</f>
        <v>2.0549980264610639</v>
      </c>
      <c r="AE52">
        <f>ABS(AA52)</f>
        <v>0.84180785299679428</v>
      </c>
      <c r="AF52">
        <f t="shared" si="4"/>
        <v>0.47739604877573072</v>
      </c>
      <c r="AG52">
        <f t="shared" si="5"/>
        <v>0.42269798152780425</v>
      </c>
      <c r="AH52" s="9">
        <f t="shared" si="6"/>
        <v>4.2230168887588677</v>
      </c>
      <c r="AI52" s="9">
        <f t="shared" si="7"/>
        <v>0.70864046136707237</v>
      </c>
      <c r="AJ52" s="9">
        <f t="shared" si="8"/>
        <v>0.22790698738667986</v>
      </c>
      <c r="AK52" s="9">
        <f t="shared" si="9"/>
        <v>0.17867358358767993</v>
      </c>
      <c r="AL52" s="21">
        <f t="shared" si="50"/>
        <v>2.6184449305157238E-2</v>
      </c>
      <c r="AM52" s="21">
        <f t="shared" si="10"/>
        <v>1.0726178209249707E-2</v>
      </c>
      <c r="AN52" s="21">
        <f t="shared" si="11"/>
        <v>6.0829025024308645E-3</v>
      </c>
      <c r="AO52" s="21">
        <f t="shared" si="12"/>
        <v>5.3859486608693295E-3</v>
      </c>
      <c r="AP52" s="21">
        <f t="shared" si="13"/>
        <v>2.6184449305157238E-2</v>
      </c>
      <c r="AQ52" s="21">
        <f t="shared" si="13"/>
        <v>1.0726178209249707E-2</v>
      </c>
      <c r="AR52" s="21">
        <f t="shared" si="13"/>
        <v>6.0829025024308645E-3</v>
      </c>
      <c r="AS52" s="21">
        <f t="shared" si="13"/>
        <v>5.3859486608693295E-3</v>
      </c>
      <c r="AT52" s="21"/>
      <c r="AZ52">
        <f t="shared" si="68"/>
        <v>176.96974703819066</v>
      </c>
      <c r="BA52">
        <f t="shared" si="51"/>
        <v>177.63029820474063</v>
      </c>
      <c r="BB52">
        <f t="shared" si="52"/>
        <v>177.37423767916522</v>
      </c>
      <c r="BC52">
        <f t="shared" si="53"/>
        <v>177.05611553278692</v>
      </c>
      <c r="BD52" s="9">
        <f t="shared" si="14"/>
        <v>-0.66065003819065282</v>
      </c>
      <c r="BE52" s="9">
        <f t="shared" si="15"/>
        <v>-1.3212012047406176</v>
      </c>
      <c r="BF52" s="9">
        <f t="shared" si="16"/>
        <v>-1.0651406791652107</v>
      </c>
      <c r="BG52" s="9">
        <f t="shared" si="17"/>
        <v>-0.74701853278691033</v>
      </c>
      <c r="BH52">
        <f t="shared" si="18"/>
        <v>0.66065003819065282</v>
      </c>
      <c r="BI52">
        <f t="shared" si="19"/>
        <v>1.3212012047406176</v>
      </c>
      <c r="BJ52">
        <f t="shared" si="20"/>
        <v>1.0651406791652107</v>
      </c>
      <c r="BK52">
        <f t="shared" si="21"/>
        <v>0.74701853278691033</v>
      </c>
      <c r="BL52" s="9">
        <f t="shared" si="22"/>
        <v>0.43645847296131102</v>
      </c>
      <c r="BM52" s="9">
        <f t="shared" si="23"/>
        <v>1.7455726234080595</v>
      </c>
      <c r="BN52" s="9">
        <f t="shared" si="24"/>
        <v>1.1345246664125264</v>
      </c>
      <c r="BO52" s="9">
        <f t="shared" si="25"/>
        <v>0.55803668832710818</v>
      </c>
      <c r="BP52" s="21">
        <f t="shared" si="26"/>
        <v>-3.7471125961847152E-3</v>
      </c>
      <c r="BQ52" s="21">
        <f t="shared" si="27"/>
        <v>-7.4936644065542327E-3</v>
      </c>
      <c r="BR52" s="21">
        <f t="shared" si="28"/>
        <v>-6.0413257017884374E-3</v>
      </c>
      <c r="BS52" s="21">
        <f t="shared" si="29"/>
        <v>-4.2369823537064021E-3</v>
      </c>
      <c r="BT52" s="21">
        <f t="shared" si="30"/>
        <v>3.7471125961847152E-3</v>
      </c>
      <c r="BU52" s="21">
        <f t="shared" si="31"/>
        <v>7.4936644065542327E-3</v>
      </c>
      <c r="BV52" s="21">
        <f t="shared" si="32"/>
        <v>6.0413257017884374E-3</v>
      </c>
      <c r="BW52" s="21">
        <f t="shared" si="33"/>
        <v>4.2369823537064021E-3</v>
      </c>
      <c r="CA52">
        <f t="shared" si="54"/>
        <v>78.004224951224273</v>
      </c>
      <c r="CC52">
        <f t="shared" si="55"/>
        <v>0.34420406785861518</v>
      </c>
      <c r="CD52" s="9">
        <f t="shared" si="34"/>
        <v>78.348429019082886</v>
      </c>
      <c r="CE52">
        <f t="shared" si="35"/>
        <v>0.13319198091711826</v>
      </c>
      <c r="CG52">
        <f t="shared" si="56"/>
        <v>0.23274459276234472</v>
      </c>
      <c r="CH52" s="9">
        <f t="shared" si="36"/>
        <v>78.236969543986618</v>
      </c>
      <c r="CI52">
        <f t="shared" si="37"/>
        <v>0.24465145601338634</v>
      </c>
      <c r="CK52">
        <f t="shared" si="57"/>
        <v>0.15683695202235284</v>
      </c>
      <c r="CL52" s="9">
        <f t="shared" si="38"/>
        <v>78.161061903246633</v>
      </c>
      <c r="CM52">
        <f t="shared" si="39"/>
        <v>0.32055909675337091</v>
      </c>
      <c r="CO52">
        <f t="shared" si="58"/>
        <v>0.1390562935814729</v>
      </c>
      <c r="CP52" s="9">
        <f t="shared" si="40"/>
        <v>78.143281244805749</v>
      </c>
      <c r="CQ52">
        <f t="shared" si="41"/>
        <v>0.33833975519425508</v>
      </c>
      <c r="CY52">
        <f t="shared" si="69"/>
        <v>177.37423767916522</v>
      </c>
      <c r="DA52">
        <f t="shared" si="60"/>
        <v>8.8252503485351214E-2</v>
      </c>
      <c r="DB52" s="9">
        <f t="shared" si="42"/>
        <v>177.46249018265058</v>
      </c>
      <c r="DC52">
        <f t="shared" si="43"/>
        <v>1.153393182650575</v>
      </c>
      <c r="DE52">
        <f t="shared" si="61"/>
        <v>-0.24819930788080941</v>
      </c>
      <c r="DF52" s="9">
        <f t="shared" si="44"/>
        <v>177.12603837128441</v>
      </c>
      <c r="DG52">
        <f t="shared" si="45"/>
        <v>0.81694137128440047</v>
      </c>
      <c r="DI52">
        <f t="shared" si="62"/>
        <v>-0.71137257254649011</v>
      </c>
      <c r="DJ52" s="9">
        <f t="shared" si="46"/>
        <v>176.66286510661874</v>
      </c>
      <c r="DK52">
        <f t="shared" si="47"/>
        <v>0.35376810661873037</v>
      </c>
      <c r="DM52">
        <f t="shared" si="63"/>
        <v>-0.87660856649881203</v>
      </c>
      <c r="DN52" s="9">
        <f t="shared" si="48"/>
        <v>176.4976291126664</v>
      </c>
      <c r="DO52">
        <f t="shared" si="49"/>
        <v>0.18853211266639391</v>
      </c>
    </row>
    <row r="53" spans="1:119" x14ac:dyDescent="0.2">
      <c r="A53" s="3">
        <v>43854</v>
      </c>
      <c r="B53" s="4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  <c r="R53">
        <f t="shared" si="64"/>
        <v>76.755422657772698</v>
      </c>
      <c r="S53">
        <f t="shared" si="65"/>
        <v>77.909191659962175</v>
      </c>
      <c r="T53">
        <f t="shared" si="66"/>
        <v>78.290662580489709</v>
      </c>
      <c r="U53">
        <f t="shared" si="67"/>
        <v>78.388627444063886</v>
      </c>
      <c r="V53">
        <f>ABS($C53-R53)/$C53*100</f>
        <v>1.9168218110169659</v>
      </c>
      <c r="W53">
        <f>ABS($C53-S53)/$C53*100</f>
        <v>0.44245913132405568</v>
      </c>
      <c r="X53">
        <f>ABS($C53-T53)/$C53*100</f>
        <v>4.5009753302410589E-2</v>
      </c>
      <c r="Y53">
        <f>ABS($C53-U53)/$C53*100</f>
        <v>0.17019576410776391</v>
      </c>
      <c r="Z53" s="9">
        <f t="shared" si="0"/>
        <v>1.5000173422272951</v>
      </c>
      <c r="AA53" s="9">
        <f t="shared" si="1"/>
        <v>0.34624834003781757</v>
      </c>
      <c r="AB53" s="9">
        <f t="shared" si="2"/>
        <v>-3.5222580489715938E-2</v>
      </c>
      <c r="AC53" s="9">
        <f t="shared" si="3"/>
        <v>-0.13318744406389271</v>
      </c>
      <c r="AD53">
        <f>ABS(Z53)</f>
        <v>1.5000173422272951</v>
      </c>
      <c r="AE53">
        <f>ABS(AA53)</f>
        <v>0.34624834003781757</v>
      </c>
      <c r="AF53">
        <f t="shared" si="4"/>
        <v>3.5222580489715938E-2</v>
      </c>
      <c r="AG53">
        <f t="shared" si="5"/>
        <v>0.13318744406389271</v>
      </c>
      <c r="AH53" s="9">
        <f t="shared" si="6"/>
        <v>2.2500520269826381</v>
      </c>
      <c r="AI53" s="9">
        <f t="shared" si="7"/>
        <v>0.11988791297894415</v>
      </c>
      <c r="AJ53" s="9">
        <f t="shared" si="8"/>
        <v>1.2406301763545177E-3</v>
      </c>
      <c r="AK53" s="9">
        <f t="shared" si="9"/>
        <v>1.7738895256272549E-2</v>
      </c>
      <c r="AL53" s="21">
        <f t="shared" si="50"/>
        <v>1.9168218110169659E-2</v>
      </c>
      <c r="AM53" s="21">
        <f t="shared" si="10"/>
        <v>4.424591313240557E-3</v>
      </c>
      <c r="AN53" s="21">
        <f t="shared" si="11"/>
        <v>-4.5009753302410592E-4</v>
      </c>
      <c r="AO53" s="21">
        <f t="shared" si="12"/>
        <v>-1.7019576410776391E-3</v>
      </c>
      <c r="AP53" s="21">
        <f t="shared" si="13"/>
        <v>1.9168218110169659E-2</v>
      </c>
      <c r="AQ53" s="21">
        <f t="shared" si="13"/>
        <v>4.424591313240557E-3</v>
      </c>
      <c r="AR53" s="21">
        <f t="shared" si="13"/>
        <v>4.5009753302410592E-4</v>
      </c>
      <c r="AS53" s="21">
        <f t="shared" si="13"/>
        <v>1.7019576410776391E-3</v>
      </c>
      <c r="AT53" s="21"/>
      <c r="AZ53">
        <f t="shared" si="68"/>
        <v>176.86404303208016</v>
      </c>
      <c r="BA53">
        <f t="shared" si="51"/>
        <v>177.20751381922361</v>
      </c>
      <c r="BB53">
        <f t="shared" si="52"/>
        <v>176.73515327166609</v>
      </c>
      <c r="BC53">
        <f t="shared" si="53"/>
        <v>176.47344107721312</v>
      </c>
      <c r="BD53" s="9">
        <f t="shared" si="14"/>
        <v>-2.960326032080161</v>
      </c>
      <c r="BE53" s="9">
        <f t="shared" si="15"/>
        <v>-3.3037968192236065</v>
      </c>
      <c r="BF53" s="9">
        <f t="shared" si="16"/>
        <v>-2.8314362716660924</v>
      </c>
      <c r="BG53" s="9">
        <f t="shared" si="17"/>
        <v>-2.5697240772131238</v>
      </c>
      <c r="BH53">
        <f t="shared" si="18"/>
        <v>2.960326032080161</v>
      </c>
      <c r="BI53">
        <f t="shared" si="19"/>
        <v>3.3037968192236065</v>
      </c>
      <c r="BJ53">
        <f t="shared" si="20"/>
        <v>2.8314362716660924</v>
      </c>
      <c r="BK53">
        <f t="shared" si="21"/>
        <v>2.5697240772131238</v>
      </c>
      <c r="BL53" s="9">
        <f t="shared" si="22"/>
        <v>8.7635302162114712</v>
      </c>
      <c r="BM53" s="9">
        <f t="shared" si="23"/>
        <v>10.91507342271202</v>
      </c>
      <c r="BN53" s="9">
        <f t="shared" si="24"/>
        <v>8.0170313605063814</v>
      </c>
      <c r="BO53" s="9">
        <f t="shared" si="25"/>
        <v>6.603481833008841</v>
      </c>
      <c r="BP53" s="21">
        <f t="shared" si="26"/>
        <v>-1.7022787569745627E-2</v>
      </c>
      <c r="BQ53" s="21">
        <f t="shared" si="27"/>
        <v>-1.8997850513014662E-2</v>
      </c>
      <c r="BR53" s="21">
        <f t="shared" si="28"/>
        <v>-1.6281631701213679E-2</v>
      </c>
      <c r="BS53" s="21">
        <f t="shared" si="29"/>
        <v>-1.4776705878075762E-2</v>
      </c>
      <c r="BT53" s="21">
        <f t="shared" si="30"/>
        <v>1.7022787569745627E-2</v>
      </c>
      <c r="BU53" s="21">
        <f t="shared" si="31"/>
        <v>1.8997850513014662E-2</v>
      </c>
      <c r="BV53" s="21">
        <f t="shared" si="32"/>
        <v>1.6281631701213679E-2</v>
      </c>
      <c r="BW53" s="21">
        <f t="shared" si="33"/>
        <v>1.4776705878075762E-2</v>
      </c>
      <c r="CA53">
        <f t="shared" si="54"/>
        <v>78.290662580489709</v>
      </c>
      <c r="CC53">
        <f t="shared" si="55"/>
        <v>0.33496143768370645</v>
      </c>
      <c r="CD53" s="9">
        <f t="shared" si="34"/>
        <v>78.625624018173411</v>
      </c>
      <c r="CE53">
        <f t="shared" si="35"/>
        <v>0.37018401817341839</v>
      </c>
      <c r="CG53">
        <f t="shared" si="56"/>
        <v>0.25207408590345742</v>
      </c>
      <c r="CH53" s="9">
        <f t="shared" si="36"/>
        <v>78.542736666393168</v>
      </c>
      <c r="CI53">
        <f t="shared" si="37"/>
        <v>0.28729666639317486</v>
      </c>
      <c r="CK53">
        <f t="shared" si="57"/>
        <v>0.24237339900278745</v>
      </c>
      <c r="CL53" s="9">
        <f t="shared" si="38"/>
        <v>78.533035979492496</v>
      </c>
      <c r="CM53">
        <f t="shared" si="39"/>
        <v>0.27759597949250292</v>
      </c>
      <c r="CO53">
        <f t="shared" si="58"/>
        <v>0.2658042422696808</v>
      </c>
      <c r="CP53" s="9">
        <f t="shared" si="40"/>
        <v>78.55646682275939</v>
      </c>
      <c r="CQ53">
        <f t="shared" si="41"/>
        <v>0.30102682275939685</v>
      </c>
      <c r="CY53">
        <f t="shared" si="69"/>
        <v>176.73515327166609</v>
      </c>
      <c r="DA53">
        <f t="shared" si="60"/>
        <v>-2.8121402272165211E-2</v>
      </c>
      <c r="DB53" s="9">
        <f t="shared" si="42"/>
        <v>176.70703186939392</v>
      </c>
      <c r="DC53">
        <f t="shared" si="43"/>
        <v>2.8033148693939154</v>
      </c>
      <c r="DE53">
        <f t="shared" si="61"/>
        <v>-0.38891794374340349</v>
      </c>
      <c r="DF53" s="9">
        <f t="shared" si="44"/>
        <v>176.3462353279227</v>
      </c>
      <c r="DG53">
        <f t="shared" si="45"/>
        <v>2.4425183279226985</v>
      </c>
      <c r="DI53">
        <f t="shared" si="62"/>
        <v>-0.66366238361523011</v>
      </c>
      <c r="DJ53" s="9">
        <f t="shared" si="46"/>
        <v>176.07149088805087</v>
      </c>
      <c r="DK53">
        <f t="shared" si="47"/>
        <v>2.1677738880508741</v>
      </c>
      <c r="DM53">
        <f t="shared" si="63"/>
        <v>-0.67233778975908243</v>
      </c>
      <c r="DN53" s="9">
        <f t="shared" si="48"/>
        <v>176.06281548190702</v>
      </c>
      <c r="DO53">
        <f t="shared" si="49"/>
        <v>2.1590984819070229</v>
      </c>
    </row>
    <row r="54" spans="1:119" x14ac:dyDescent="0.2">
      <c r="A54" s="3">
        <v>43857</v>
      </c>
      <c r="B54" s="4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  <c r="R54">
        <f t="shared" si="64"/>
        <v>76.995425432529061</v>
      </c>
      <c r="S54">
        <f t="shared" si="65"/>
        <v>78.019991128774279</v>
      </c>
      <c r="T54">
        <f t="shared" si="66"/>
        <v>78.269529032195891</v>
      </c>
      <c r="U54">
        <f t="shared" si="67"/>
        <v>78.28474123769405</v>
      </c>
      <c r="V54">
        <f>ABS($C54-R54)/$C54*100</f>
        <v>1.3707061047539781</v>
      </c>
      <c r="W54">
        <f>ABS($C54-S54)/$C54*100</f>
        <v>2.7196297258085802</v>
      </c>
      <c r="X54">
        <f>ABS($C54-T54)/$C54*100</f>
        <v>3.0481665619601692</v>
      </c>
      <c r="Y54">
        <f>ABS($C54-U54)/$C54*100</f>
        <v>3.0681946610854904</v>
      </c>
      <c r="Z54" s="9">
        <f t="shared" si="0"/>
        <v>-1.0411104325290665</v>
      </c>
      <c r="AA54" s="9">
        <f t="shared" si="1"/>
        <v>-2.0656761287742853</v>
      </c>
      <c r="AB54" s="9">
        <f t="shared" si="2"/>
        <v>-2.3152140321958967</v>
      </c>
      <c r="AC54" s="9">
        <f t="shared" si="3"/>
        <v>-2.3304262376940557</v>
      </c>
      <c r="AD54">
        <f>ABS(Z54)</f>
        <v>1.0411104325290665</v>
      </c>
      <c r="AE54">
        <f>ABS(AA54)</f>
        <v>2.0656761287742853</v>
      </c>
      <c r="AF54">
        <f t="shared" si="4"/>
        <v>2.3152140321958967</v>
      </c>
      <c r="AG54">
        <f t="shared" si="5"/>
        <v>2.3304262376940557</v>
      </c>
      <c r="AH54" s="9">
        <f t="shared" si="6"/>
        <v>1.08391093272086</v>
      </c>
      <c r="AI54" s="9">
        <f t="shared" si="7"/>
        <v>4.2670178689879181</v>
      </c>
      <c r="AJ54" s="9">
        <f t="shared" si="8"/>
        <v>5.3602160148767828</v>
      </c>
      <c r="AK54" s="9">
        <f t="shared" si="9"/>
        <v>5.4308864493328715</v>
      </c>
      <c r="AL54" s="21">
        <f t="shared" si="50"/>
        <v>-1.3707061047539782E-2</v>
      </c>
      <c r="AM54" s="21">
        <f t="shared" si="10"/>
        <v>-2.7196297258085804E-2</v>
      </c>
      <c r="AN54" s="21">
        <f t="shared" si="11"/>
        <v>-3.0481665619601691E-2</v>
      </c>
      <c r="AO54" s="21">
        <f t="shared" si="12"/>
        <v>-3.0681946610854903E-2</v>
      </c>
      <c r="AP54" s="21">
        <f t="shared" si="13"/>
        <v>1.3707061047539782E-2</v>
      </c>
      <c r="AQ54" s="21">
        <f t="shared" si="13"/>
        <v>2.7196297258085804E-2</v>
      </c>
      <c r="AR54" s="21">
        <f t="shared" si="13"/>
        <v>3.0481665619601691E-2</v>
      </c>
      <c r="AS54" s="21">
        <f t="shared" si="13"/>
        <v>3.0681946610854903E-2</v>
      </c>
      <c r="AT54" s="21"/>
      <c r="AZ54">
        <f t="shared" si="68"/>
        <v>176.39039086694731</v>
      </c>
      <c r="BA54">
        <f t="shared" si="51"/>
        <v>176.15029883707206</v>
      </c>
      <c r="BB54">
        <f t="shared" si="52"/>
        <v>175.03629150866644</v>
      </c>
      <c r="BC54">
        <f t="shared" si="53"/>
        <v>174.46905629698691</v>
      </c>
      <c r="BD54" s="9">
        <f t="shared" si="14"/>
        <v>-6.0113018669473206</v>
      </c>
      <c r="BE54" s="9">
        <f t="shared" si="15"/>
        <v>-5.7712098370720639</v>
      </c>
      <c r="BF54" s="9">
        <f t="shared" si="16"/>
        <v>-4.6572025086664439</v>
      </c>
      <c r="BG54" s="9">
        <f t="shared" si="17"/>
        <v>-4.089967296986913</v>
      </c>
      <c r="BH54">
        <f t="shared" si="18"/>
        <v>6.0113018669473206</v>
      </c>
      <c r="BI54">
        <f t="shared" si="19"/>
        <v>5.7712098370720639</v>
      </c>
      <c r="BJ54">
        <f t="shared" si="20"/>
        <v>4.6572025086664439</v>
      </c>
      <c r="BK54">
        <f t="shared" si="21"/>
        <v>4.089967296986913</v>
      </c>
      <c r="BL54" s="9">
        <f t="shared" si="22"/>
        <v>36.135750135564344</v>
      </c>
      <c r="BM54" s="9">
        <f t="shared" si="23"/>
        <v>33.306862983517355</v>
      </c>
      <c r="BN54" s="9">
        <f t="shared" si="24"/>
        <v>21.689535206729019</v>
      </c>
      <c r="BO54" s="9">
        <f t="shared" si="25"/>
        <v>16.727832490422436</v>
      </c>
      <c r="BP54" s="21">
        <f t="shared" si="26"/>
        <v>-3.5281922812413449E-2</v>
      </c>
      <c r="BQ54" s="21">
        <f t="shared" si="27"/>
        <v>-3.3872759098225159E-2</v>
      </c>
      <c r="BR54" s="21">
        <f t="shared" si="28"/>
        <v>-2.733435503148185E-2</v>
      </c>
      <c r="BS54" s="21">
        <f t="shared" si="29"/>
        <v>-2.4005101336038445E-2</v>
      </c>
      <c r="BT54" s="21">
        <f t="shared" si="30"/>
        <v>3.5281922812413449E-2</v>
      </c>
      <c r="BU54" s="21">
        <f t="shared" si="31"/>
        <v>3.3872759098225159E-2</v>
      </c>
      <c r="BV54" s="21">
        <f t="shared" si="32"/>
        <v>2.733435503148185E-2</v>
      </c>
      <c r="BW54" s="21">
        <f t="shared" si="33"/>
        <v>2.4005101336038445E-2</v>
      </c>
      <c r="CA54">
        <f t="shared" si="54"/>
        <v>78.269529032195891</v>
      </c>
      <c r="CC54">
        <f t="shared" si="55"/>
        <v>0.27798623992730248</v>
      </c>
      <c r="CD54" s="9">
        <f t="shared" si="34"/>
        <v>78.547515272123192</v>
      </c>
      <c r="CE54">
        <f t="shared" si="35"/>
        <v>2.5932002721231981</v>
      </c>
      <c r="CG54">
        <f t="shared" si="56"/>
        <v>0.15371933759243822</v>
      </c>
      <c r="CH54" s="9">
        <f t="shared" si="36"/>
        <v>78.423248369788325</v>
      </c>
      <c r="CI54">
        <f t="shared" si="37"/>
        <v>2.4689333697883313</v>
      </c>
      <c r="CK54">
        <f t="shared" si="57"/>
        <v>6.8458813787027728E-2</v>
      </c>
      <c r="CL54" s="9">
        <f t="shared" si="38"/>
        <v>78.337987845982923</v>
      </c>
      <c r="CM54">
        <f t="shared" si="39"/>
        <v>2.3836728459829288</v>
      </c>
      <c r="CO54">
        <f t="shared" si="58"/>
        <v>1.9037742385071672E-2</v>
      </c>
      <c r="CP54" s="9">
        <f t="shared" si="40"/>
        <v>78.288566774580957</v>
      </c>
      <c r="CQ54">
        <f t="shared" si="41"/>
        <v>2.334251774580963</v>
      </c>
      <c r="CY54">
        <f t="shared" si="69"/>
        <v>175.03629150866644</v>
      </c>
      <c r="DA54">
        <f t="shared" si="60"/>
        <v>-0.29543985998856365</v>
      </c>
      <c r="DB54" s="9">
        <f t="shared" si="42"/>
        <v>174.74085164867788</v>
      </c>
      <c r="DC54">
        <f t="shared" si="43"/>
        <v>4.3617626486778818</v>
      </c>
      <c r="DE54">
        <f t="shared" si="61"/>
        <v>-0.86049771867565417</v>
      </c>
      <c r="DF54" s="9">
        <f t="shared" si="44"/>
        <v>174.17579378999079</v>
      </c>
      <c r="DG54">
        <f t="shared" si="45"/>
        <v>3.7967047899907982</v>
      </c>
      <c r="DI54">
        <f t="shared" si="62"/>
        <v>-1.3468939740089507</v>
      </c>
      <c r="DJ54" s="9">
        <f t="shared" si="46"/>
        <v>173.68939753465747</v>
      </c>
      <c r="DK54">
        <f t="shared" si="47"/>
        <v>3.3103085346574801</v>
      </c>
      <c r="DM54">
        <f t="shared" si="63"/>
        <v>-1.5551484067459751</v>
      </c>
      <c r="DN54" s="9">
        <f t="shared" si="48"/>
        <v>173.48114310192045</v>
      </c>
      <c r="DO54">
        <f t="shared" si="49"/>
        <v>3.1020541019204586</v>
      </c>
    </row>
    <row r="55" spans="1:119" x14ac:dyDescent="0.2">
      <c r="A55" s="3">
        <v>43858</v>
      </c>
      <c r="B55" s="4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  <c r="R55">
        <f t="shared" si="64"/>
        <v>76.828847763324404</v>
      </c>
      <c r="S55">
        <f t="shared" si="65"/>
        <v>77.358974767566508</v>
      </c>
      <c r="T55">
        <f t="shared" si="66"/>
        <v>76.880400612878347</v>
      </c>
      <c r="U55">
        <f t="shared" si="67"/>
        <v>76.467008772292687</v>
      </c>
      <c r="V55">
        <f>ABS($C55-R55)/$C55*100</f>
        <v>1.6313893716104093</v>
      </c>
      <c r="W55">
        <f>ABS($C55-S55)/$C55*100</f>
        <v>0.95263577342381978</v>
      </c>
      <c r="X55">
        <f>ABS($C55-T55)/$C55*100</f>
        <v>1.5653831469670587</v>
      </c>
      <c r="Y55">
        <f>ABS($C55-U55)/$C55*100</f>
        <v>2.0946736698289179</v>
      </c>
      <c r="Z55" s="9">
        <f t="shared" si="0"/>
        <v>1.2741642366756025</v>
      </c>
      <c r="AA55" s="9">
        <f t="shared" si="1"/>
        <v>0.74403723243349873</v>
      </c>
      <c r="AB55" s="9">
        <f t="shared" si="2"/>
        <v>1.2226113871216597</v>
      </c>
      <c r="AC55" s="9">
        <f t="shared" si="3"/>
        <v>1.6360032277073202</v>
      </c>
      <c r="AD55">
        <f>ABS(Z55)</f>
        <v>1.2741642366756025</v>
      </c>
      <c r="AE55">
        <f>ABS(AA55)</f>
        <v>0.74403723243349873</v>
      </c>
      <c r="AF55">
        <f t="shared" si="4"/>
        <v>1.2226113871216597</v>
      </c>
      <c r="AG55">
        <f t="shared" si="5"/>
        <v>1.6360032277073202</v>
      </c>
      <c r="AH55" s="9">
        <f t="shared" si="6"/>
        <v>1.6234945020231208</v>
      </c>
      <c r="AI55" s="9">
        <f t="shared" si="7"/>
        <v>0.55359140324730016</v>
      </c>
      <c r="AJ55" s="9">
        <f t="shared" si="8"/>
        <v>1.494778603919549</v>
      </c>
      <c r="AK55" s="9">
        <f t="shared" si="9"/>
        <v>2.6765065610687699</v>
      </c>
      <c r="AL55" s="21">
        <f t="shared" si="50"/>
        <v>1.6313893716104092E-2</v>
      </c>
      <c r="AM55" s="21">
        <f t="shared" si="10"/>
        <v>9.5263577342381972E-3</v>
      </c>
      <c r="AN55" s="21">
        <f t="shared" si="11"/>
        <v>1.5653831469670587E-2</v>
      </c>
      <c r="AO55" s="21">
        <f t="shared" si="12"/>
        <v>2.0946736698289177E-2</v>
      </c>
      <c r="AP55" s="21">
        <f t="shared" si="13"/>
        <v>1.6313893716104092E-2</v>
      </c>
      <c r="AQ55" s="21">
        <f t="shared" si="13"/>
        <v>9.5263577342381972E-3</v>
      </c>
      <c r="AR55" s="21">
        <f t="shared" si="13"/>
        <v>1.5653831469670587E-2</v>
      </c>
      <c r="AS55" s="21">
        <f t="shared" si="13"/>
        <v>2.0946736698289177E-2</v>
      </c>
      <c r="AT55" s="21"/>
      <c r="AZ55">
        <f t="shared" si="68"/>
        <v>175.42858256823575</v>
      </c>
      <c r="BA55">
        <f t="shared" si="51"/>
        <v>174.30351168920899</v>
      </c>
      <c r="BB55">
        <f t="shared" si="52"/>
        <v>172.24197000346658</v>
      </c>
      <c r="BC55">
        <f t="shared" si="53"/>
        <v>171.27888180533711</v>
      </c>
      <c r="BD55" s="9">
        <f t="shared" si="14"/>
        <v>-3.1644375682357406</v>
      </c>
      <c r="BE55" s="9">
        <f t="shared" si="15"/>
        <v>-2.0393666892089755</v>
      </c>
      <c r="BF55" s="9">
        <f t="shared" si="16"/>
        <v>2.2174996533436797E-2</v>
      </c>
      <c r="BG55" s="9">
        <f t="shared" si="17"/>
        <v>0.98526319466290602</v>
      </c>
      <c r="BH55">
        <f t="shared" si="18"/>
        <v>3.1644375682357406</v>
      </c>
      <c r="BI55">
        <f t="shared" si="19"/>
        <v>2.0393666892089755</v>
      </c>
      <c r="BJ55">
        <f t="shared" si="20"/>
        <v>2.2174996533436797E-2</v>
      </c>
      <c r="BK55">
        <f t="shared" si="21"/>
        <v>0.98526319466290602</v>
      </c>
      <c r="BL55" s="9">
        <f t="shared" si="22"/>
        <v>10.013665123261728</v>
      </c>
      <c r="BM55" s="9">
        <f t="shared" si="23"/>
        <v>4.1590164930551783</v>
      </c>
      <c r="BN55" s="9">
        <f t="shared" si="24"/>
        <v>4.9173047125793394E-4</v>
      </c>
      <c r="BO55" s="9">
        <f t="shared" si="25"/>
        <v>0.9707435627573554</v>
      </c>
      <c r="BP55" s="21">
        <f t="shared" si="26"/>
        <v>-1.8369682026609428E-2</v>
      </c>
      <c r="BQ55" s="21">
        <f t="shared" si="27"/>
        <v>-1.1838602218755245E-2</v>
      </c>
      <c r="BR55" s="21">
        <f t="shared" si="28"/>
        <v>1.2872670939989743E-4</v>
      </c>
      <c r="BS55" s="21">
        <f t="shared" si="29"/>
        <v>5.7194908125710424E-3</v>
      </c>
      <c r="BT55" s="21">
        <f t="shared" si="30"/>
        <v>1.8369682026609428E-2</v>
      </c>
      <c r="BU55" s="21">
        <f t="shared" si="31"/>
        <v>1.1838602218755245E-2</v>
      </c>
      <c r="BV55" s="21">
        <f t="shared" si="32"/>
        <v>1.2872670939989743E-4</v>
      </c>
      <c r="BW55" s="21">
        <f t="shared" si="33"/>
        <v>5.7194908125710424E-3</v>
      </c>
      <c r="CA55">
        <f t="shared" si="54"/>
        <v>76.880400612878347</v>
      </c>
      <c r="CC55">
        <f t="shared" si="55"/>
        <v>1.1247894448127072E-2</v>
      </c>
      <c r="CD55" s="9">
        <f t="shared" si="34"/>
        <v>76.891648507326479</v>
      </c>
      <c r="CE55">
        <f t="shared" si="35"/>
        <v>1.2113634926735273</v>
      </c>
      <c r="CG55">
        <f t="shared" si="56"/>
        <v>-0.40170585489515526</v>
      </c>
      <c r="CH55" s="9">
        <f t="shared" si="36"/>
        <v>76.478694757983192</v>
      </c>
      <c r="CI55">
        <f t="shared" si="37"/>
        <v>1.624317242016815</v>
      </c>
      <c r="CK55">
        <f t="shared" si="57"/>
        <v>-0.89354876006198947</v>
      </c>
      <c r="CL55" s="9">
        <f t="shared" si="38"/>
        <v>75.986851852816358</v>
      </c>
      <c r="CM55">
        <f t="shared" si="39"/>
        <v>2.1161601471836491</v>
      </c>
      <c r="CO55">
        <f t="shared" si="58"/>
        <v>-1.1919851566791775</v>
      </c>
      <c r="CP55" s="9">
        <f t="shared" si="40"/>
        <v>75.688415456199166</v>
      </c>
      <c r="CQ55">
        <f t="shared" si="41"/>
        <v>2.4145965438008403</v>
      </c>
      <c r="CY55">
        <f t="shared" si="69"/>
        <v>172.24197000346658</v>
      </c>
      <c r="DA55">
        <f t="shared" si="60"/>
        <v>-0.69526092322237121</v>
      </c>
      <c r="DB55" s="9">
        <f t="shared" si="42"/>
        <v>171.5467090802442</v>
      </c>
      <c r="DC55">
        <f t="shared" si="43"/>
        <v>0.71743591975581467</v>
      </c>
      <c r="DE55">
        <f t="shared" si="61"/>
        <v>-1.5566742818243684</v>
      </c>
      <c r="DF55" s="9">
        <f t="shared" si="44"/>
        <v>170.68529572164221</v>
      </c>
      <c r="DG55">
        <f t="shared" si="45"/>
        <v>1.5788492783578079</v>
      </c>
      <c r="DI55">
        <f t="shared" si="62"/>
        <v>-2.3021961445949515</v>
      </c>
      <c r="DJ55" s="9">
        <f t="shared" si="46"/>
        <v>169.93977385887163</v>
      </c>
      <c r="DK55">
        <f t="shared" si="47"/>
        <v>2.3243711411283812</v>
      </c>
      <c r="DM55">
        <f t="shared" si="63"/>
        <v>-2.6208372714163168</v>
      </c>
      <c r="DN55" s="9">
        <f t="shared" si="48"/>
        <v>169.62113273205026</v>
      </c>
      <c r="DO55">
        <f t="shared" si="49"/>
        <v>2.6430122679497572</v>
      </c>
    </row>
    <row r="56" spans="1:119" x14ac:dyDescent="0.2">
      <c r="A56" s="3">
        <v>43859</v>
      </c>
      <c r="B56" s="4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  <c r="R56">
        <f t="shared" si="64"/>
        <v>77.032714041192492</v>
      </c>
      <c r="S56">
        <f t="shared" si="65"/>
        <v>77.597066681945222</v>
      </c>
      <c r="T56">
        <f t="shared" si="66"/>
        <v>77.613967445151346</v>
      </c>
      <c r="U56">
        <f t="shared" si="67"/>
        <v>77.743091289904399</v>
      </c>
      <c r="V56">
        <f>ABS($C56-R56)/$C56*100</f>
        <v>3.3925974458914827</v>
      </c>
      <c r="W56">
        <f>ABS($C56-S56)/$C56*100</f>
        <v>2.6848378475665577</v>
      </c>
      <c r="X56">
        <f>ABS($C56-T56)/$C56*100</f>
        <v>2.6636424521446522</v>
      </c>
      <c r="Y56">
        <f>ABS($C56-U56)/$C56*100</f>
        <v>2.5017071055239697</v>
      </c>
      <c r="Z56" s="9">
        <f t="shared" si="0"/>
        <v>2.7051859588075047</v>
      </c>
      <c r="AA56" s="9">
        <f t="shared" si="1"/>
        <v>2.1408333180547743</v>
      </c>
      <c r="AB56" s="9">
        <f t="shared" si="2"/>
        <v>2.1239325548486505</v>
      </c>
      <c r="AC56" s="9">
        <f t="shared" si="3"/>
        <v>1.9948087100955973</v>
      </c>
      <c r="AD56">
        <f>ABS(Z56)</f>
        <v>2.7051859588075047</v>
      </c>
      <c r="AE56">
        <f>ABS(AA56)</f>
        <v>2.1408333180547743</v>
      </c>
      <c r="AF56">
        <f t="shared" si="4"/>
        <v>2.1239325548486505</v>
      </c>
      <c r="AG56">
        <f t="shared" si="5"/>
        <v>1.9948087100955973</v>
      </c>
      <c r="AH56" s="9">
        <f t="shared" si="6"/>
        <v>7.318031071729278</v>
      </c>
      <c r="AI56" s="9">
        <f t="shared" si="7"/>
        <v>4.5831672956934142</v>
      </c>
      <c r="AJ56" s="9">
        <f t="shared" si="8"/>
        <v>4.5110894975459157</v>
      </c>
      <c r="AK56" s="9">
        <f t="shared" si="9"/>
        <v>3.9792617898732607</v>
      </c>
      <c r="AL56" s="21">
        <f t="shared" si="50"/>
        <v>3.3925974458914827E-2</v>
      </c>
      <c r="AM56" s="21">
        <f t="shared" si="10"/>
        <v>2.6848378475665579E-2</v>
      </c>
      <c r="AN56" s="21">
        <f t="shared" si="11"/>
        <v>2.663642452144652E-2</v>
      </c>
      <c r="AO56" s="21">
        <f t="shared" si="12"/>
        <v>2.5017071055239697E-2</v>
      </c>
      <c r="AP56" s="21">
        <f t="shared" si="13"/>
        <v>3.3925974458914827E-2</v>
      </c>
      <c r="AQ56" s="21">
        <f t="shared" si="13"/>
        <v>2.6848378475665579E-2</v>
      </c>
      <c r="AR56" s="21">
        <f t="shared" si="13"/>
        <v>2.663642452144652E-2</v>
      </c>
      <c r="AS56" s="21">
        <f t="shared" si="13"/>
        <v>2.5017071055239697E-2</v>
      </c>
      <c r="AT56" s="21"/>
      <c r="AZ56">
        <f t="shared" si="68"/>
        <v>174.92227255731802</v>
      </c>
      <c r="BA56">
        <f t="shared" si="51"/>
        <v>173.65091434866213</v>
      </c>
      <c r="BB56">
        <f t="shared" si="52"/>
        <v>172.25527500138665</v>
      </c>
      <c r="BC56">
        <f t="shared" si="53"/>
        <v>172.04738709717418</v>
      </c>
      <c r="BD56" s="9">
        <f t="shared" si="14"/>
        <v>-2.4519665573180305</v>
      </c>
      <c r="BE56" s="9">
        <f t="shared" si="15"/>
        <v>-1.1806083486621333</v>
      </c>
      <c r="BF56" s="9">
        <f t="shared" si="16"/>
        <v>0.21503099861334363</v>
      </c>
      <c r="BG56" s="9">
        <f t="shared" si="17"/>
        <v>0.42291890282581335</v>
      </c>
      <c r="BH56">
        <f t="shared" si="18"/>
        <v>2.4519665573180305</v>
      </c>
      <c r="BI56">
        <f t="shared" si="19"/>
        <v>1.1806083486621333</v>
      </c>
      <c r="BJ56">
        <f t="shared" si="20"/>
        <v>0.21503099861334363</v>
      </c>
      <c r="BK56">
        <f t="shared" si="21"/>
        <v>0.42291890282581335</v>
      </c>
      <c r="BL56" s="9">
        <f t="shared" si="22"/>
        <v>6.0121399982060346</v>
      </c>
      <c r="BM56" s="9">
        <f t="shared" si="23"/>
        <v>1.3938360729307293</v>
      </c>
      <c r="BN56" s="9">
        <f t="shared" si="24"/>
        <v>4.6238330364651789E-2</v>
      </c>
      <c r="BO56" s="9">
        <f t="shared" si="25"/>
        <v>0.17886039836738976</v>
      </c>
      <c r="BP56" s="21">
        <f t="shared" si="26"/>
        <v>-1.4216746141321455E-2</v>
      </c>
      <c r="BQ56" s="21">
        <f t="shared" si="27"/>
        <v>-6.8452847104134747E-3</v>
      </c>
      <c r="BR56" s="21">
        <f t="shared" si="28"/>
        <v>1.2467711317990218E-3</v>
      </c>
      <c r="BS56" s="21">
        <f t="shared" si="29"/>
        <v>2.4521258913161167E-3</v>
      </c>
      <c r="BT56" s="21">
        <f t="shared" si="30"/>
        <v>1.4216746141321455E-2</v>
      </c>
      <c r="BU56" s="21">
        <f t="shared" si="31"/>
        <v>6.8452847104134747E-3</v>
      </c>
      <c r="BV56" s="21">
        <f t="shared" si="32"/>
        <v>1.2467711317990218E-3</v>
      </c>
      <c r="BW56" s="21">
        <f t="shared" si="33"/>
        <v>2.4521258913161167E-3</v>
      </c>
      <c r="CA56">
        <f t="shared" si="54"/>
        <v>77.613967445151346</v>
      </c>
      <c r="CC56">
        <f t="shared" si="55"/>
        <v>0.12681892450010654</v>
      </c>
      <c r="CD56" s="9">
        <f t="shared" si="34"/>
        <v>77.740786369651445</v>
      </c>
      <c r="CE56">
        <f t="shared" si="35"/>
        <v>1.9971136303485508</v>
      </c>
      <c r="CG56">
        <f t="shared" si="56"/>
        <v>6.9923124853801255E-3</v>
      </c>
      <c r="CH56" s="9">
        <f t="shared" si="36"/>
        <v>77.620959757636726</v>
      </c>
      <c r="CI56">
        <f t="shared" si="37"/>
        <v>2.1169402423632704</v>
      </c>
      <c r="CK56">
        <f t="shared" si="57"/>
        <v>0.18034753087910277</v>
      </c>
      <c r="CL56" s="9">
        <f t="shared" si="38"/>
        <v>77.794314976030449</v>
      </c>
      <c r="CM56">
        <f t="shared" si="39"/>
        <v>1.9435850239695469</v>
      </c>
      <c r="CO56">
        <f t="shared" si="58"/>
        <v>0.46398955381969398</v>
      </c>
      <c r="CP56" s="9">
        <f t="shared" si="40"/>
        <v>78.077956998971047</v>
      </c>
      <c r="CQ56">
        <f t="shared" si="41"/>
        <v>1.6599430010289495</v>
      </c>
      <c r="CY56">
        <f t="shared" si="69"/>
        <v>172.25527500138665</v>
      </c>
      <c r="DA56">
        <f t="shared" si="60"/>
        <v>-0.58189037583958003</v>
      </c>
      <c r="DB56" s="9">
        <f t="shared" si="42"/>
        <v>171.67338462554707</v>
      </c>
      <c r="DC56">
        <f t="shared" si="43"/>
        <v>0.79692137445292133</v>
      </c>
      <c r="DE56">
        <f t="shared" si="61"/>
        <v>-0.99148174111636933</v>
      </c>
      <c r="DF56" s="9">
        <f t="shared" si="44"/>
        <v>171.26379326027029</v>
      </c>
      <c r="DG56">
        <f t="shared" si="45"/>
        <v>1.2065127397297033</v>
      </c>
      <c r="DI56">
        <f t="shared" si="62"/>
        <v>-0.77396539053503488</v>
      </c>
      <c r="DJ56" s="9">
        <f t="shared" si="46"/>
        <v>171.48130961085161</v>
      </c>
      <c r="DK56">
        <f t="shared" si="47"/>
        <v>0.98899638914838306</v>
      </c>
      <c r="DM56">
        <f t="shared" si="63"/>
        <v>-0.35547491978702123</v>
      </c>
      <c r="DN56" s="9">
        <f t="shared" si="48"/>
        <v>171.89980008159964</v>
      </c>
      <c r="DO56">
        <f t="shared" si="49"/>
        <v>0.57050591840035736</v>
      </c>
    </row>
    <row r="57" spans="1:119" x14ac:dyDescent="0.2">
      <c r="A57" s="3">
        <v>43860</v>
      </c>
      <c r="B57" s="4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  <c r="R57">
        <f t="shared" si="64"/>
        <v>77.4655437946017</v>
      </c>
      <c r="S57">
        <f t="shared" si="65"/>
        <v>78.282133343722748</v>
      </c>
      <c r="T57">
        <f t="shared" si="66"/>
        <v>78.888326978060547</v>
      </c>
      <c r="U57">
        <f t="shared" si="67"/>
        <v>79.299042083778971</v>
      </c>
      <c r="V57">
        <f>ABS($C57-R57)/$C57*100</f>
        <v>2.7087790771555742</v>
      </c>
      <c r="W57">
        <f>ABS($C57-S57)/$C57*100</f>
        <v>1.6832006027118416</v>
      </c>
      <c r="X57">
        <f>ABS($C57-T57)/$C57*100</f>
        <v>0.92186445361363134</v>
      </c>
      <c r="Y57">
        <f>ABS($C57-U57)/$C57*100</f>
        <v>0.40603545236436644</v>
      </c>
      <c r="Z57" s="9">
        <f t="shared" si="0"/>
        <v>2.1567932053983014</v>
      </c>
      <c r="AA57" s="9">
        <f t="shared" si="1"/>
        <v>1.3402036562772537</v>
      </c>
      <c r="AB57" s="9">
        <f t="shared" si="2"/>
        <v>0.7340100219394543</v>
      </c>
      <c r="AC57" s="9">
        <f t="shared" si="3"/>
        <v>0.32329491622103035</v>
      </c>
      <c r="AD57">
        <f>ABS(Z57)</f>
        <v>2.1567932053983014</v>
      </c>
      <c r="AE57">
        <f>ABS(AA57)</f>
        <v>1.3402036562772537</v>
      </c>
      <c r="AF57">
        <f t="shared" si="4"/>
        <v>0.7340100219394543</v>
      </c>
      <c r="AG57">
        <f t="shared" si="5"/>
        <v>0.32329491622103035</v>
      </c>
      <c r="AH57" s="9">
        <f t="shared" si="6"/>
        <v>4.6517569308522795</v>
      </c>
      <c r="AI57" s="9">
        <f t="shared" si="7"/>
        <v>1.7961458402989192</v>
      </c>
      <c r="AJ57" s="9">
        <f t="shared" si="8"/>
        <v>0.53877071230755824</v>
      </c>
      <c r="AK57" s="9">
        <f t="shared" si="9"/>
        <v>0.10451960285436303</v>
      </c>
      <c r="AL57" s="21">
        <f t="shared" si="50"/>
        <v>2.7087790771555743E-2</v>
      </c>
      <c r="AM57" s="21">
        <f t="shared" si="10"/>
        <v>1.6832006027118415E-2</v>
      </c>
      <c r="AN57" s="21">
        <f t="shared" si="11"/>
        <v>9.218644536136314E-3</v>
      </c>
      <c r="AO57" s="21">
        <f t="shared" si="12"/>
        <v>4.0603545236436644E-3</v>
      </c>
      <c r="AP57" s="21">
        <f t="shared" si="13"/>
        <v>2.7087790771555743E-2</v>
      </c>
      <c r="AQ57" s="21">
        <f t="shared" si="13"/>
        <v>1.6832006027118415E-2</v>
      </c>
      <c r="AR57" s="21">
        <f t="shared" si="13"/>
        <v>9.218644536136314E-3</v>
      </c>
      <c r="AS57" s="21">
        <f t="shared" si="13"/>
        <v>4.0603545236436644E-3</v>
      </c>
      <c r="AT57" s="21"/>
      <c r="AZ57">
        <f t="shared" si="68"/>
        <v>174.52995790814714</v>
      </c>
      <c r="BA57">
        <f t="shared" si="51"/>
        <v>173.27311967709022</v>
      </c>
      <c r="BB57">
        <f t="shared" si="52"/>
        <v>172.38429360055466</v>
      </c>
      <c r="BC57">
        <f t="shared" si="53"/>
        <v>172.37726384137832</v>
      </c>
      <c r="BD57" s="9">
        <f t="shared" si="14"/>
        <v>0.56170209185285103</v>
      </c>
      <c r="BE57" s="9">
        <f t="shared" si="15"/>
        <v>1.8185403229097687</v>
      </c>
      <c r="BF57" s="9">
        <f t="shared" si="16"/>
        <v>2.7073663994453341</v>
      </c>
      <c r="BG57" s="9">
        <f t="shared" si="17"/>
        <v>2.7143961586216676</v>
      </c>
      <c r="BH57">
        <f t="shared" si="18"/>
        <v>0.56170209185285103</v>
      </c>
      <c r="BI57">
        <f t="shared" si="19"/>
        <v>1.8185403229097687</v>
      </c>
      <c r="BJ57">
        <f t="shared" si="20"/>
        <v>2.7073663994453341</v>
      </c>
      <c r="BK57">
        <f t="shared" si="21"/>
        <v>2.7143961586216676</v>
      </c>
      <c r="BL57" s="9">
        <f t="shared" si="22"/>
        <v>0.3155092399918687</v>
      </c>
      <c r="BM57" s="9">
        <f t="shared" si="23"/>
        <v>3.307088906048766</v>
      </c>
      <c r="BN57" s="9">
        <f t="shared" si="24"/>
        <v>7.3298328208455921</v>
      </c>
      <c r="BO57" s="9">
        <f t="shared" si="25"/>
        <v>7.3679465059400657</v>
      </c>
      <c r="BP57" s="21">
        <f t="shared" si="26"/>
        <v>3.2080459563456711E-3</v>
      </c>
      <c r="BQ57" s="21">
        <f t="shared" si="27"/>
        <v>1.0386218983301483E-2</v>
      </c>
      <c r="BR57" s="21">
        <f t="shared" si="28"/>
        <v>1.5462566289252922E-2</v>
      </c>
      <c r="BS57" s="21">
        <f t="shared" si="29"/>
        <v>1.5502715312777707E-2</v>
      </c>
      <c r="BT57" s="21">
        <f t="shared" si="30"/>
        <v>3.2080459563456711E-3</v>
      </c>
      <c r="BU57" s="21">
        <f t="shared" si="31"/>
        <v>1.0386218983301483E-2</v>
      </c>
      <c r="BV57" s="21">
        <f t="shared" si="32"/>
        <v>1.5462566289252922E-2</v>
      </c>
      <c r="BW57" s="21">
        <f t="shared" si="33"/>
        <v>1.5502715312777707E-2</v>
      </c>
      <c r="CA57">
        <f t="shared" si="54"/>
        <v>78.888326978060547</v>
      </c>
      <c r="CC57">
        <f t="shared" si="55"/>
        <v>0.31042542184556177</v>
      </c>
      <c r="CD57" s="9">
        <f t="shared" si="34"/>
        <v>79.198752399906112</v>
      </c>
      <c r="CE57">
        <f t="shared" si="35"/>
        <v>0.42358460009388921</v>
      </c>
      <c r="CG57">
        <f t="shared" si="56"/>
        <v>0.46324451183795584</v>
      </c>
      <c r="CH57" s="9">
        <f t="shared" si="36"/>
        <v>79.351571489898504</v>
      </c>
      <c r="CI57">
        <f t="shared" si="37"/>
        <v>0.27076551010149785</v>
      </c>
      <c r="CK57">
        <f t="shared" si="57"/>
        <v>0.90239545221896811</v>
      </c>
      <c r="CL57" s="9">
        <f t="shared" si="38"/>
        <v>79.790722430279516</v>
      </c>
      <c r="CM57">
        <f t="shared" si="39"/>
        <v>0.16838543027951403</v>
      </c>
      <c r="CO57">
        <f t="shared" si="58"/>
        <v>1.1609077358366706</v>
      </c>
      <c r="CP57" s="9">
        <f t="shared" si="40"/>
        <v>80.049234713897221</v>
      </c>
      <c r="CQ57">
        <f t="shared" si="41"/>
        <v>0.42689771389721898</v>
      </c>
      <c r="CY57">
        <f t="shared" si="69"/>
        <v>172.38429360055466</v>
      </c>
      <c r="DA57">
        <f t="shared" si="60"/>
        <v>-0.46814493983836625</v>
      </c>
      <c r="DB57" s="9">
        <f t="shared" si="42"/>
        <v>171.91614866071629</v>
      </c>
      <c r="DC57">
        <f t="shared" si="43"/>
        <v>3.1755113392837018</v>
      </c>
      <c r="DE57">
        <f t="shared" si="61"/>
        <v>-0.58810161861399413</v>
      </c>
      <c r="DF57" s="9">
        <f t="shared" si="44"/>
        <v>171.79619198194067</v>
      </c>
      <c r="DG57">
        <f t="shared" si="45"/>
        <v>3.2954680180593243</v>
      </c>
      <c r="DI57">
        <f t="shared" si="62"/>
        <v>-0.17799595733102777</v>
      </c>
      <c r="DJ57" s="9">
        <f t="shared" si="46"/>
        <v>172.20629764322362</v>
      </c>
      <c r="DK57">
        <f t="shared" si="47"/>
        <v>2.8853623567763691</v>
      </c>
      <c r="DM57">
        <f t="shared" si="63"/>
        <v>6.1189506514302335E-2</v>
      </c>
      <c r="DN57" s="9">
        <f t="shared" si="48"/>
        <v>172.44548310706895</v>
      </c>
      <c r="DO57">
        <f t="shared" si="49"/>
        <v>2.6461768929310381</v>
      </c>
    </row>
    <row r="58" spans="1:119" x14ac:dyDescent="0.2">
      <c r="A58" s="3">
        <v>43861</v>
      </c>
      <c r="B58" s="4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  <c r="R58">
        <f t="shared" si="64"/>
        <v>77.810630707465421</v>
      </c>
      <c r="S58">
        <f t="shared" si="65"/>
        <v>78.710998513731468</v>
      </c>
      <c r="T58">
        <f t="shared" si="66"/>
        <v>79.328732991224228</v>
      </c>
      <c r="U58">
        <f t="shared" si="67"/>
        <v>79.55121211843138</v>
      </c>
      <c r="V58">
        <f>ABS($C58-R58)/$C58*100</f>
        <v>2.2586287919845236</v>
      </c>
      <c r="W58">
        <f>ABS($C58-S58)/$C58*100</f>
        <v>3.441890981740551</v>
      </c>
      <c r="X58">
        <f>ABS($C58-T58)/$C58*100</f>
        <v>4.253716821623919</v>
      </c>
      <c r="Y58">
        <f>ABS($C58-U58)/$C58*100</f>
        <v>4.5460985987177533</v>
      </c>
      <c r="Z58" s="9">
        <f t="shared" si="0"/>
        <v>-1.7186357074654239</v>
      </c>
      <c r="AA58" s="9">
        <f t="shared" si="1"/>
        <v>-2.6190035137314709</v>
      </c>
      <c r="AB58" s="9">
        <f t="shared" si="2"/>
        <v>-3.2367379912242313</v>
      </c>
      <c r="AC58" s="9">
        <f t="shared" si="3"/>
        <v>-3.4592171184313827</v>
      </c>
      <c r="AD58">
        <f>ABS(Z58)</f>
        <v>1.7186357074654239</v>
      </c>
      <c r="AE58">
        <f>ABS(AA58)</f>
        <v>2.6190035137314709</v>
      </c>
      <c r="AF58">
        <f t="shared" si="4"/>
        <v>3.2367379912242313</v>
      </c>
      <c r="AG58">
        <f t="shared" si="5"/>
        <v>3.4592171184313827</v>
      </c>
      <c r="AH58" s="9">
        <f t="shared" si="6"/>
        <v>2.9537086949751781</v>
      </c>
      <c r="AI58" s="9">
        <f t="shared" si="7"/>
        <v>6.859179404937791</v>
      </c>
      <c r="AJ58" s="9">
        <f t="shared" si="8"/>
        <v>10.476472823834273</v>
      </c>
      <c r="AK58" s="9">
        <f t="shared" si="9"/>
        <v>11.966183072448718</v>
      </c>
      <c r="AL58" s="21">
        <f t="shared" si="50"/>
        <v>-2.2586287919845235E-2</v>
      </c>
      <c r="AM58" s="21">
        <f t="shared" si="10"/>
        <v>-3.4418909817405509E-2</v>
      </c>
      <c r="AN58" s="21">
        <f t="shared" si="11"/>
        <v>-4.2537168216239193E-2</v>
      </c>
      <c r="AO58" s="21">
        <f t="shared" si="12"/>
        <v>-4.546098598717753E-2</v>
      </c>
      <c r="AP58" s="21">
        <f t="shared" si="13"/>
        <v>2.2586287919845235E-2</v>
      </c>
      <c r="AQ58" s="21">
        <f t="shared" si="13"/>
        <v>3.4418909817405509E-2</v>
      </c>
      <c r="AR58" s="21">
        <f t="shared" si="13"/>
        <v>4.2537168216239193E-2</v>
      </c>
      <c r="AS58" s="21">
        <f t="shared" si="13"/>
        <v>4.546098598717753E-2</v>
      </c>
      <c r="AT58" s="21"/>
      <c r="AZ58">
        <f t="shared" si="68"/>
        <v>174.61983024284359</v>
      </c>
      <c r="BA58">
        <f t="shared" si="51"/>
        <v>173.85505258042133</v>
      </c>
      <c r="BB58">
        <f t="shared" si="52"/>
        <v>174.00871344022187</v>
      </c>
      <c r="BC58">
        <f t="shared" si="53"/>
        <v>174.49449284510325</v>
      </c>
      <c r="BD58" s="9">
        <f t="shared" si="14"/>
        <v>-4.5549042428435769</v>
      </c>
      <c r="BE58" s="9">
        <f t="shared" si="15"/>
        <v>-3.7901265804213153</v>
      </c>
      <c r="BF58" s="9">
        <f t="shared" si="16"/>
        <v>-3.943787440221854</v>
      </c>
      <c r="BG58" s="9">
        <f t="shared" si="17"/>
        <v>-4.4295668451032384</v>
      </c>
      <c r="BH58">
        <f t="shared" si="18"/>
        <v>4.5549042428435769</v>
      </c>
      <c r="BI58">
        <f t="shared" si="19"/>
        <v>3.7901265804213153</v>
      </c>
      <c r="BJ58">
        <f t="shared" si="20"/>
        <v>3.943787440221854</v>
      </c>
      <c r="BK58">
        <f t="shared" si="21"/>
        <v>4.4295668451032384</v>
      </c>
      <c r="BL58" s="9">
        <f t="shared" si="22"/>
        <v>20.74715266147442</v>
      </c>
      <c r="BM58" s="9">
        <f t="shared" si="23"/>
        <v>14.365059495616173</v>
      </c>
      <c r="BN58" s="9">
        <f t="shared" si="24"/>
        <v>15.553459373651643</v>
      </c>
      <c r="BO58" s="9">
        <f t="shared" si="25"/>
        <v>19.621062435237857</v>
      </c>
      <c r="BP58" s="21">
        <f t="shared" si="26"/>
        <v>-2.6783325345071895E-2</v>
      </c>
      <c r="BQ58" s="21">
        <f t="shared" si="27"/>
        <v>-2.2286350687156474E-2</v>
      </c>
      <c r="BR58" s="21">
        <f t="shared" si="28"/>
        <v>-2.3189893018986489E-2</v>
      </c>
      <c r="BS58" s="21">
        <f t="shared" si="29"/>
        <v>-2.6046328007123809E-2</v>
      </c>
      <c r="BT58" s="21">
        <f t="shared" si="30"/>
        <v>2.6783325345071895E-2</v>
      </c>
      <c r="BU58" s="21">
        <f t="shared" si="31"/>
        <v>2.2286350687156474E-2</v>
      </c>
      <c r="BV58" s="21">
        <f t="shared" si="32"/>
        <v>2.3189893018986489E-2</v>
      </c>
      <c r="BW58" s="21">
        <f t="shared" si="33"/>
        <v>2.6046328007123809E-2</v>
      </c>
      <c r="CA58">
        <f t="shared" si="54"/>
        <v>79.328732991224228</v>
      </c>
      <c r="CC58">
        <f t="shared" si="55"/>
        <v>0.33122231645646083</v>
      </c>
      <c r="CD58" s="9">
        <f t="shared" si="34"/>
        <v>79.65995530768069</v>
      </c>
      <c r="CE58">
        <f t="shared" si="35"/>
        <v>3.5679603076806927</v>
      </c>
      <c r="CG58">
        <f t="shared" si="56"/>
        <v>0.45502265231521694</v>
      </c>
      <c r="CH58" s="9">
        <f t="shared" si="36"/>
        <v>79.78375564353945</v>
      </c>
      <c r="CI58">
        <f t="shared" si="37"/>
        <v>3.6917606435394532</v>
      </c>
      <c r="CK58">
        <f t="shared" si="57"/>
        <v>0.59748242244247862</v>
      </c>
      <c r="CL58" s="9">
        <f t="shared" si="38"/>
        <v>79.926215413666711</v>
      </c>
      <c r="CM58">
        <f t="shared" si="39"/>
        <v>3.8342204136667135</v>
      </c>
      <c r="CO58">
        <f t="shared" si="58"/>
        <v>0.54127625433789961</v>
      </c>
      <c r="CP58" s="9">
        <f t="shared" si="40"/>
        <v>79.87000924556213</v>
      </c>
      <c r="CQ58">
        <f t="shared" si="41"/>
        <v>3.7780142455621331</v>
      </c>
      <c r="CY58">
        <f t="shared" si="69"/>
        <v>174.00871344022187</v>
      </c>
      <c r="DA58">
        <f t="shared" si="60"/>
        <v>-0.13333457511747371</v>
      </c>
      <c r="DB58" s="9">
        <f t="shared" si="42"/>
        <v>173.87537886510438</v>
      </c>
      <c r="DC58">
        <f t="shared" si="43"/>
        <v>3.8104528651043665</v>
      </c>
      <c r="DE58">
        <f t="shared" si="61"/>
        <v>0.20840610636724</v>
      </c>
      <c r="DF58" s="9">
        <f t="shared" si="44"/>
        <v>174.21711954658912</v>
      </c>
      <c r="DG58">
        <f t="shared" si="45"/>
        <v>4.1521935465891033</v>
      </c>
      <c r="DI58">
        <f t="shared" si="62"/>
        <v>1.0115984686878106</v>
      </c>
      <c r="DJ58" s="9">
        <f t="shared" si="46"/>
        <v>175.02031190890969</v>
      </c>
      <c r="DK58">
        <f t="shared" si="47"/>
        <v>4.9553859089096761</v>
      </c>
      <c r="DM58">
        <f t="shared" si="63"/>
        <v>1.4055675930258045</v>
      </c>
      <c r="DN58" s="9">
        <f t="shared" si="48"/>
        <v>175.41428103324768</v>
      </c>
      <c r="DO58">
        <f t="shared" si="49"/>
        <v>5.3493550332476616</v>
      </c>
    </row>
    <row r="59" spans="1:119" x14ac:dyDescent="0.2">
      <c r="A59" s="3">
        <v>43864</v>
      </c>
      <c r="B59" s="4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  <c r="R59">
        <f t="shared" si="64"/>
        <v>77.535648994270943</v>
      </c>
      <c r="S59">
        <f t="shared" si="65"/>
        <v>77.872917389337388</v>
      </c>
      <c r="T59">
        <f t="shared" si="66"/>
        <v>77.386690196489695</v>
      </c>
      <c r="U59">
        <f t="shared" si="67"/>
        <v>76.853022766054906</v>
      </c>
      <c r="V59">
        <f>ABS($C59-R59)/$C59*100</f>
        <v>2.1778667188367971</v>
      </c>
      <c r="W59">
        <f>ABS($C59-S59)/$C59*100</f>
        <v>2.6223250495089441</v>
      </c>
      <c r="X59">
        <f>ABS($C59-T59)/$C59*100</f>
        <v>1.9815661476322517</v>
      </c>
      <c r="Y59">
        <f>ABS($C59-U59)/$C59*100</f>
        <v>1.2782896511244437</v>
      </c>
      <c r="Z59" s="9">
        <f t="shared" si="0"/>
        <v>-1.6526309942709361</v>
      </c>
      <c r="AA59" s="9">
        <f t="shared" si="1"/>
        <v>-1.9898993893373813</v>
      </c>
      <c r="AB59" s="9">
        <f t="shared" si="2"/>
        <v>-1.5036721964896884</v>
      </c>
      <c r="AC59" s="9">
        <f t="shared" si="3"/>
        <v>-0.97000476605489894</v>
      </c>
      <c r="AD59">
        <f>ABS(Z59)</f>
        <v>1.6526309942709361</v>
      </c>
      <c r="AE59">
        <f>ABS(AA59)</f>
        <v>1.9898993893373813</v>
      </c>
      <c r="AF59">
        <f t="shared" si="4"/>
        <v>1.5036721964896884</v>
      </c>
      <c r="AG59">
        <f t="shared" si="5"/>
        <v>0.97000476605489894</v>
      </c>
      <c r="AH59" s="9">
        <f t="shared" si="6"/>
        <v>2.7311892032249427</v>
      </c>
      <c r="AI59" s="9">
        <f t="shared" si="7"/>
        <v>3.959699579685283</v>
      </c>
      <c r="AJ59" s="9">
        <f t="shared" si="8"/>
        <v>2.2610300744961243</v>
      </c>
      <c r="AK59" s="9">
        <f t="shared" si="9"/>
        <v>0.94090924616921923</v>
      </c>
      <c r="AL59" s="21">
        <f t="shared" si="50"/>
        <v>-2.1778667188367969E-2</v>
      </c>
      <c r="AM59" s="21">
        <f t="shared" si="10"/>
        <v>-2.6223250495089442E-2</v>
      </c>
      <c r="AN59" s="21">
        <f t="shared" si="11"/>
        <v>-1.9815661476322518E-2</v>
      </c>
      <c r="AO59" s="21">
        <f t="shared" si="12"/>
        <v>-1.2782896511244438E-2</v>
      </c>
      <c r="AP59" s="21">
        <f t="shared" si="13"/>
        <v>2.1778667188367969E-2</v>
      </c>
      <c r="AQ59" s="21">
        <f t="shared" si="13"/>
        <v>2.6223250495089442E-2</v>
      </c>
      <c r="AR59" s="21">
        <f t="shared" si="13"/>
        <v>1.9815661476322518E-2</v>
      </c>
      <c r="AS59" s="21">
        <f t="shared" si="13"/>
        <v>1.2782896511244438E-2</v>
      </c>
      <c r="AT59" s="21"/>
      <c r="AZ59">
        <f t="shared" si="68"/>
        <v>173.89104556398863</v>
      </c>
      <c r="BA59">
        <f t="shared" si="51"/>
        <v>172.64221207468651</v>
      </c>
      <c r="BB59">
        <f t="shared" si="52"/>
        <v>171.64244097608878</v>
      </c>
      <c r="BC59">
        <f t="shared" si="53"/>
        <v>171.03943070592274</v>
      </c>
      <c r="BD59" s="9">
        <f t="shared" si="14"/>
        <v>-5.6914915639886203</v>
      </c>
      <c r="BE59" s="9">
        <f t="shared" si="15"/>
        <v>-4.4426580746865056</v>
      </c>
      <c r="BF59" s="9">
        <f t="shared" si="16"/>
        <v>-3.4428869760887721</v>
      </c>
      <c r="BG59" s="9">
        <f t="shared" si="17"/>
        <v>-2.8398767059227339</v>
      </c>
      <c r="BH59">
        <f t="shared" si="18"/>
        <v>5.6914915639886203</v>
      </c>
      <c r="BI59">
        <f t="shared" si="19"/>
        <v>4.4426580746865056</v>
      </c>
      <c r="BJ59">
        <f t="shared" si="20"/>
        <v>3.4428869760887721</v>
      </c>
      <c r="BK59">
        <f t="shared" si="21"/>
        <v>2.8398767059227339</v>
      </c>
      <c r="BL59" s="9">
        <f t="shared" si="22"/>
        <v>32.393076222953631</v>
      </c>
      <c r="BM59" s="9">
        <f t="shared" si="23"/>
        <v>19.73721076857721</v>
      </c>
      <c r="BN59" s="9">
        <f t="shared" si="24"/>
        <v>11.853470730121689</v>
      </c>
      <c r="BO59" s="9">
        <f t="shared" si="25"/>
        <v>8.0648997048425581</v>
      </c>
      <c r="BP59" s="21">
        <f t="shared" si="26"/>
        <v>-3.3837732792018106E-2</v>
      </c>
      <c r="BQ59" s="21">
        <f t="shared" si="27"/>
        <v>-2.6413019351326613E-2</v>
      </c>
      <c r="BR59" s="21">
        <f t="shared" si="28"/>
        <v>-2.0469061268074303E-2</v>
      </c>
      <c r="BS59" s="21">
        <f t="shared" si="29"/>
        <v>-1.6883972866674389E-2</v>
      </c>
      <c r="BT59" s="21">
        <f t="shared" si="30"/>
        <v>3.3837732792018106E-2</v>
      </c>
      <c r="BU59" s="21">
        <f t="shared" si="31"/>
        <v>2.6413019351326613E-2</v>
      </c>
      <c r="BV59" s="21">
        <f t="shared" si="32"/>
        <v>2.0469061268074303E-2</v>
      </c>
      <c r="BW59" s="21">
        <f t="shared" si="33"/>
        <v>1.6883972866674389E-2</v>
      </c>
      <c r="CA59">
        <f t="shared" si="54"/>
        <v>77.386690196489695</v>
      </c>
      <c r="CC59">
        <f t="shared" si="55"/>
        <v>-3.2500101334098197E-2</v>
      </c>
      <c r="CD59" s="9">
        <f t="shared" si="34"/>
        <v>77.354190095155602</v>
      </c>
      <c r="CE59">
        <f t="shared" si="35"/>
        <v>1.4711720951555947</v>
      </c>
      <c r="CG59">
        <f t="shared" si="56"/>
        <v>-0.40792090862269309</v>
      </c>
      <c r="CH59" s="9">
        <f t="shared" si="36"/>
        <v>76.978769287866996</v>
      </c>
      <c r="CI59">
        <f t="shared" si="37"/>
        <v>1.0957512878669888</v>
      </c>
      <c r="CK59">
        <f t="shared" si="57"/>
        <v>-1.0786042208943492</v>
      </c>
      <c r="CL59" s="9">
        <f t="shared" si="38"/>
        <v>76.308085975595347</v>
      </c>
      <c r="CM59">
        <f t="shared" si="39"/>
        <v>0.42506797559533993</v>
      </c>
      <c r="CO59">
        <f t="shared" si="58"/>
        <v>-1.5943781278643925</v>
      </c>
      <c r="CP59" s="9">
        <f t="shared" si="40"/>
        <v>75.792312068625307</v>
      </c>
      <c r="CQ59">
        <f t="shared" si="41"/>
        <v>9.0705931374699844E-2</v>
      </c>
      <c r="CY59">
        <f t="shared" si="69"/>
        <v>171.64244097608878</v>
      </c>
      <c r="DA59">
        <f t="shared" si="60"/>
        <v>-0.49060463735997228</v>
      </c>
      <c r="DB59" s="9">
        <f t="shared" si="42"/>
        <v>171.1518363387288</v>
      </c>
      <c r="DC59">
        <f t="shared" si="43"/>
        <v>2.9522823387287929</v>
      </c>
      <c r="DE59">
        <f t="shared" si="61"/>
        <v>-0.71847817901287858</v>
      </c>
      <c r="DF59" s="9">
        <f t="shared" si="44"/>
        <v>170.92396279707589</v>
      </c>
      <c r="DG59">
        <f t="shared" si="45"/>
        <v>2.7244087970758812</v>
      </c>
      <c r="DI59">
        <f t="shared" si="62"/>
        <v>-1.2177963469739836</v>
      </c>
      <c r="DJ59" s="9">
        <f t="shared" si="46"/>
        <v>170.42464462911479</v>
      </c>
      <c r="DK59">
        <f t="shared" si="47"/>
        <v>2.2250906291147885</v>
      </c>
      <c r="DM59">
        <f t="shared" si="63"/>
        <v>-1.8382148561308447</v>
      </c>
      <c r="DN59" s="9">
        <f t="shared" si="48"/>
        <v>169.80422611995795</v>
      </c>
      <c r="DO59">
        <f t="shared" si="49"/>
        <v>1.6046721199579395</v>
      </c>
    </row>
    <row r="60" spans="1:119" x14ac:dyDescent="0.2">
      <c r="A60" s="3">
        <v>43865</v>
      </c>
      <c r="B60" s="4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  <c r="R60">
        <f t="shared" si="64"/>
        <v>77.27122803518759</v>
      </c>
      <c r="S60">
        <f t="shared" si="65"/>
        <v>77.236149584749427</v>
      </c>
      <c r="T60">
        <f t="shared" si="66"/>
        <v>76.484486878595874</v>
      </c>
      <c r="U60">
        <f t="shared" si="67"/>
        <v>76.096419048532084</v>
      </c>
      <c r="V60">
        <f>ABS($C60-R60)/$C60*100</f>
        <v>1.4249223468093837</v>
      </c>
      <c r="W60">
        <f>ABS($C60-S60)/$C60*100</f>
        <v>1.4696720041374767</v>
      </c>
      <c r="X60">
        <f>ABS($C60-T60)/$C60*100</f>
        <v>2.4285697919965306</v>
      </c>
      <c r="Y60">
        <f>ABS($C60-U60)/$C60*100</f>
        <v>2.9236287868635888</v>
      </c>
      <c r="Z60" s="9">
        <f t="shared" si="0"/>
        <v>1.1169709648124098</v>
      </c>
      <c r="AA60" s="9">
        <f t="shared" si="1"/>
        <v>1.1520494152505734</v>
      </c>
      <c r="AB60" s="9">
        <f t="shared" si="2"/>
        <v>1.9037121214041264</v>
      </c>
      <c r="AC60" s="9">
        <f t="shared" si="3"/>
        <v>2.291779951467916</v>
      </c>
      <c r="AD60">
        <f>ABS(Z60)</f>
        <v>1.1169709648124098</v>
      </c>
      <c r="AE60">
        <f>ABS(AA60)</f>
        <v>1.1520494152505734</v>
      </c>
      <c r="AF60">
        <f t="shared" si="4"/>
        <v>1.9037121214041264</v>
      </c>
      <c r="AG60">
        <f t="shared" si="5"/>
        <v>2.291779951467916</v>
      </c>
      <c r="AH60" s="9">
        <f t="shared" si="6"/>
        <v>1.2476241362339655</v>
      </c>
      <c r="AI60" s="9">
        <f t="shared" si="7"/>
        <v>1.327217855179188</v>
      </c>
      <c r="AJ60" s="9">
        <f t="shared" si="8"/>
        <v>3.6241198411809994</v>
      </c>
      <c r="AK60" s="9">
        <f t="shared" si="9"/>
        <v>5.2522553459502834</v>
      </c>
      <c r="AL60" s="21">
        <f t="shared" si="50"/>
        <v>1.4249223468093836E-2</v>
      </c>
      <c r="AM60" s="21">
        <f t="shared" si="10"/>
        <v>1.4696720041374766E-2</v>
      </c>
      <c r="AN60" s="21">
        <f t="shared" si="11"/>
        <v>2.4285697919965304E-2</v>
      </c>
      <c r="AO60" s="21">
        <f t="shared" si="12"/>
        <v>2.9236287868635889E-2</v>
      </c>
      <c r="AP60" s="21">
        <f t="shared" si="13"/>
        <v>1.4249223468093836E-2</v>
      </c>
      <c r="AQ60" s="21">
        <f t="shared" si="13"/>
        <v>1.4696720041374766E-2</v>
      </c>
      <c r="AR60" s="21">
        <f t="shared" si="13"/>
        <v>2.4285697919965304E-2</v>
      </c>
      <c r="AS60" s="21">
        <f t="shared" si="13"/>
        <v>2.9236287868635889E-2</v>
      </c>
      <c r="AT60" s="21"/>
      <c r="AZ60">
        <f t="shared" si="68"/>
        <v>172.98040691375044</v>
      </c>
      <c r="BA60">
        <f t="shared" si="51"/>
        <v>171.22056149078682</v>
      </c>
      <c r="BB60">
        <f t="shared" si="52"/>
        <v>169.57670879043553</v>
      </c>
      <c r="BC60">
        <f t="shared" si="53"/>
        <v>168.824326875303</v>
      </c>
      <c r="BD60" s="9">
        <f t="shared" si="14"/>
        <v>-0.96171491375045548</v>
      </c>
      <c r="BE60" s="9">
        <f t="shared" si="15"/>
        <v>0.79813050921316631</v>
      </c>
      <c r="BF60" s="9">
        <f t="shared" si="16"/>
        <v>2.4419832095644551</v>
      </c>
      <c r="BG60" s="9">
        <f t="shared" si="17"/>
        <v>3.1943651246969864</v>
      </c>
      <c r="BH60">
        <f t="shared" si="18"/>
        <v>0.96171491375045548</v>
      </c>
      <c r="BI60">
        <f t="shared" si="19"/>
        <v>0.79813050921316631</v>
      </c>
      <c r="BJ60">
        <f t="shared" si="20"/>
        <v>2.4419832095644551</v>
      </c>
      <c r="BK60">
        <f t="shared" si="21"/>
        <v>3.1943651246969864</v>
      </c>
      <c r="BL60" s="9">
        <f t="shared" si="22"/>
        <v>0.92489557533004607</v>
      </c>
      <c r="BM60" s="9">
        <f t="shared" si="23"/>
        <v>0.63701230973686818</v>
      </c>
      <c r="BN60" s="9">
        <f t="shared" si="24"/>
        <v>5.9632819957947172</v>
      </c>
      <c r="BO60" s="9">
        <f t="shared" si="25"/>
        <v>10.203968549880393</v>
      </c>
      <c r="BP60" s="21">
        <f t="shared" si="26"/>
        <v>-5.5907582052214157E-3</v>
      </c>
      <c r="BQ60" s="21">
        <f t="shared" si="27"/>
        <v>4.6397894317971346E-3</v>
      </c>
      <c r="BR60" s="21">
        <f t="shared" si="28"/>
        <v>1.419603405404603E-2</v>
      </c>
      <c r="BS60" s="21">
        <f t="shared" si="29"/>
        <v>1.8569872189802411E-2</v>
      </c>
      <c r="BT60" s="21">
        <f t="shared" si="30"/>
        <v>5.5907582052214157E-3</v>
      </c>
      <c r="BU60" s="21">
        <f t="shared" si="31"/>
        <v>4.6397894317971346E-3</v>
      </c>
      <c r="BV60" s="21">
        <f t="shared" si="32"/>
        <v>1.419603405404603E-2</v>
      </c>
      <c r="BW60" s="21">
        <f t="shared" si="33"/>
        <v>1.8569872189802411E-2</v>
      </c>
      <c r="CA60">
        <f t="shared" si="54"/>
        <v>76.484486878595874</v>
      </c>
      <c r="CC60">
        <f t="shared" si="55"/>
        <v>-0.17165261598365394</v>
      </c>
      <c r="CD60" s="9">
        <f t="shared" si="34"/>
        <v>76.312834262612213</v>
      </c>
      <c r="CE60">
        <f t="shared" si="35"/>
        <v>2.0753647373877868</v>
      </c>
      <c r="CG60">
        <f t="shared" si="56"/>
        <v>-0.58586257596029934</v>
      </c>
      <c r="CH60" s="9">
        <f t="shared" si="36"/>
        <v>75.898624302635568</v>
      </c>
      <c r="CI60">
        <f t="shared" si="37"/>
        <v>2.4895746973644322</v>
      </c>
      <c r="CK60">
        <f t="shared" si="57"/>
        <v>-0.96217962491400089</v>
      </c>
      <c r="CL60" s="9">
        <f t="shared" si="38"/>
        <v>75.522307253681873</v>
      </c>
      <c r="CM60">
        <f t="shared" si="39"/>
        <v>2.8658917463181268</v>
      </c>
      <c r="CO60">
        <f t="shared" si="58"/>
        <v>-0.99910779128970151</v>
      </c>
      <c r="CP60" s="9">
        <f t="shared" si="40"/>
        <v>75.485379087306171</v>
      </c>
      <c r="CQ60">
        <f t="shared" si="41"/>
        <v>2.902819912693829</v>
      </c>
      <c r="CY60">
        <f t="shared" si="69"/>
        <v>169.57670879043553</v>
      </c>
      <c r="DA60">
        <f t="shared" si="60"/>
        <v>-0.74262504508689609</v>
      </c>
      <c r="DB60" s="9">
        <f t="shared" si="42"/>
        <v>168.83408374534864</v>
      </c>
      <c r="DC60">
        <f t="shared" si="43"/>
        <v>3.1846082546513514</v>
      </c>
      <c r="DE60">
        <f t="shared" si="61"/>
        <v>-1.203489621403411</v>
      </c>
      <c r="DF60" s="9">
        <f t="shared" si="44"/>
        <v>168.37321916903213</v>
      </c>
      <c r="DG60">
        <f t="shared" si="45"/>
        <v>3.6454728309678615</v>
      </c>
      <c r="DI60">
        <f t="shared" si="62"/>
        <v>-1.7774340005022968</v>
      </c>
      <c r="DJ60" s="9">
        <f t="shared" si="46"/>
        <v>167.79927478993324</v>
      </c>
      <c r="DK60">
        <f t="shared" si="47"/>
        <v>4.2194172100667515</v>
      </c>
      <c r="DM60">
        <f t="shared" si="63"/>
        <v>-2.0338797595201101</v>
      </c>
      <c r="DN60" s="9">
        <f t="shared" si="48"/>
        <v>167.54282903091541</v>
      </c>
      <c r="DO60">
        <f t="shared" si="49"/>
        <v>4.4758629690845737</v>
      </c>
    </row>
    <row r="61" spans="1:119" x14ac:dyDescent="0.2">
      <c r="A61" s="3">
        <v>43866</v>
      </c>
      <c r="B61" s="4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  <c r="R61">
        <f t="shared" si="64"/>
        <v>77.449943389557575</v>
      </c>
      <c r="S61">
        <f t="shared" si="65"/>
        <v>77.604805397629605</v>
      </c>
      <c r="T61">
        <f t="shared" si="66"/>
        <v>77.62671415143835</v>
      </c>
      <c r="U61">
        <f t="shared" si="67"/>
        <v>77.884007410677057</v>
      </c>
      <c r="V61">
        <f>ABS($C61-R61)/$C61*100</f>
        <v>1.9960944060385468</v>
      </c>
      <c r="W61">
        <f>ABS($C61-S61)/$C61*100</f>
        <v>1.8001345259538726</v>
      </c>
      <c r="X61">
        <f>ABS($C61-T61)/$C61*100</f>
        <v>1.7724115432635703</v>
      </c>
      <c r="Y61">
        <f>ABS($C61-U61)/$C61*100</f>
        <v>1.4468368148023392</v>
      </c>
      <c r="Z61" s="9">
        <f t="shared" si="0"/>
        <v>1.5774616104424268</v>
      </c>
      <c r="AA61" s="9">
        <f t="shared" si="1"/>
        <v>1.4225996023703971</v>
      </c>
      <c r="AB61" s="9">
        <f t="shared" si="2"/>
        <v>1.400690848561652</v>
      </c>
      <c r="AC61" s="9">
        <f t="shared" si="3"/>
        <v>1.1433975893229444</v>
      </c>
      <c r="AD61">
        <f>ABS(Z61)</f>
        <v>1.5774616104424268</v>
      </c>
      <c r="AE61">
        <f>ABS(AA61)</f>
        <v>1.4225996023703971</v>
      </c>
      <c r="AF61">
        <f t="shared" si="4"/>
        <v>1.400690848561652</v>
      </c>
      <c r="AG61">
        <f t="shared" si="5"/>
        <v>1.1433975893229444</v>
      </c>
      <c r="AH61" s="9">
        <f t="shared" si="6"/>
        <v>2.4883851324196149</v>
      </c>
      <c r="AI61" s="9">
        <f t="shared" si="7"/>
        <v>2.0237896286644119</v>
      </c>
      <c r="AJ61" s="9">
        <f t="shared" si="8"/>
        <v>1.9619348532443608</v>
      </c>
      <c r="AK61" s="9">
        <f t="shared" si="9"/>
        <v>1.3073580472695208</v>
      </c>
      <c r="AL61" s="21">
        <f t="shared" si="50"/>
        <v>1.9960944060385469E-2</v>
      </c>
      <c r="AM61" s="21">
        <f t="shared" si="10"/>
        <v>1.8001345259538726E-2</v>
      </c>
      <c r="AN61" s="21">
        <f t="shared" si="11"/>
        <v>1.7724115432635704E-2</v>
      </c>
      <c r="AO61" s="21">
        <f t="shared" si="12"/>
        <v>1.4468368148023391E-2</v>
      </c>
      <c r="AP61" s="21">
        <f t="shared" si="13"/>
        <v>1.9960944060385469E-2</v>
      </c>
      <c r="AQ61" s="21">
        <f t="shared" si="13"/>
        <v>1.8001345259538726E-2</v>
      </c>
      <c r="AR61" s="21">
        <f t="shared" si="13"/>
        <v>1.7724115432635704E-2</v>
      </c>
      <c r="AS61" s="21">
        <f t="shared" si="13"/>
        <v>1.4468368148023391E-2</v>
      </c>
      <c r="AT61" s="21"/>
      <c r="AZ61">
        <f t="shared" si="68"/>
        <v>172.82653252755037</v>
      </c>
      <c r="BA61">
        <f t="shared" si="51"/>
        <v>171.47596325373502</v>
      </c>
      <c r="BB61">
        <f t="shared" si="52"/>
        <v>171.04189871617422</v>
      </c>
      <c r="BC61">
        <f t="shared" si="53"/>
        <v>171.31593167256665</v>
      </c>
      <c r="BD61" s="9">
        <f t="shared" si="14"/>
        <v>0.85135447244962847</v>
      </c>
      <c r="BE61" s="9">
        <f t="shared" si="15"/>
        <v>2.2019237462649812</v>
      </c>
      <c r="BF61" s="9">
        <f t="shared" si="16"/>
        <v>2.6359882838257818</v>
      </c>
      <c r="BG61" s="9">
        <f t="shared" si="17"/>
        <v>2.3619553274333498</v>
      </c>
      <c r="BH61">
        <f t="shared" si="18"/>
        <v>0.85135447244962847</v>
      </c>
      <c r="BI61">
        <f t="shared" si="19"/>
        <v>2.2019237462649812</v>
      </c>
      <c r="BJ61">
        <f t="shared" si="20"/>
        <v>2.6359882838257818</v>
      </c>
      <c r="BK61">
        <f t="shared" si="21"/>
        <v>2.3619553274333498</v>
      </c>
      <c r="BL61" s="9">
        <f t="shared" si="22"/>
        <v>0.72480443775998515</v>
      </c>
      <c r="BM61" s="9">
        <f t="shared" si="23"/>
        <v>4.8484681843656094</v>
      </c>
      <c r="BN61" s="9">
        <f t="shared" si="24"/>
        <v>6.9484342324667905</v>
      </c>
      <c r="BO61" s="9">
        <f t="shared" si="25"/>
        <v>5.5788329687907829</v>
      </c>
      <c r="BP61" s="21">
        <f t="shared" si="26"/>
        <v>4.9019163415410993E-3</v>
      </c>
      <c r="BQ61" s="21">
        <f t="shared" si="27"/>
        <v>1.2678204371895549E-2</v>
      </c>
      <c r="BR61" s="21">
        <f t="shared" si="28"/>
        <v>1.5177454823743807E-2</v>
      </c>
      <c r="BS61" s="21">
        <f t="shared" si="29"/>
        <v>1.3599631871577006E-2</v>
      </c>
      <c r="BT61" s="21">
        <f t="shared" si="30"/>
        <v>4.9019163415410993E-3</v>
      </c>
      <c r="BU61" s="21">
        <f t="shared" si="31"/>
        <v>1.2678204371895549E-2</v>
      </c>
      <c r="BV61" s="21">
        <f t="shared" si="32"/>
        <v>1.5177454823743807E-2</v>
      </c>
      <c r="BW61" s="21">
        <f t="shared" si="33"/>
        <v>1.3599631871577006E-2</v>
      </c>
      <c r="CA61">
        <f t="shared" si="54"/>
        <v>77.62671415143835</v>
      </c>
      <c r="CC61">
        <f t="shared" si="55"/>
        <v>3.8568166228526823E-2</v>
      </c>
      <c r="CD61" s="9">
        <f t="shared" si="34"/>
        <v>77.665282317666879</v>
      </c>
      <c r="CE61">
        <f t="shared" si="35"/>
        <v>1.3621226823331227</v>
      </c>
      <c r="CG61">
        <f t="shared" si="56"/>
        <v>3.6249769608699689E-2</v>
      </c>
      <c r="CH61" s="9">
        <f t="shared" si="36"/>
        <v>77.662963921047051</v>
      </c>
      <c r="CI61">
        <f t="shared" si="37"/>
        <v>1.3644410789529502</v>
      </c>
      <c r="CK61">
        <f t="shared" si="57"/>
        <v>0.42672892760527381</v>
      </c>
      <c r="CL61" s="9">
        <f t="shared" si="38"/>
        <v>78.053443079043618</v>
      </c>
      <c r="CM61">
        <f t="shared" si="39"/>
        <v>0.97396192095638412</v>
      </c>
      <c r="CO61">
        <f t="shared" si="58"/>
        <v>0.84244036386397092</v>
      </c>
      <c r="CP61" s="9">
        <f t="shared" si="40"/>
        <v>78.469154515302321</v>
      </c>
      <c r="CQ61">
        <f t="shared" si="41"/>
        <v>0.55825048469768035</v>
      </c>
      <c r="CY61">
        <f t="shared" si="69"/>
        <v>171.04189871617422</v>
      </c>
      <c r="DA61">
        <f t="shared" si="60"/>
        <v>-0.38937464975480318</v>
      </c>
      <c r="DB61" s="9">
        <f t="shared" si="42"/>
        <v>170.6525240664194</v>
      </c>
      <c r="DC61">
        <f t="shared" si="43"/>
        <v>3.0253629335805954</v>
      </c>
      <c r="DE61">
        <f t="shared" si="61"/>
        <v>-0.24276498443225658</v>
      </c>
      <c r="DF61" s="9">
        <f t="shared" si="44"/>
        <v>170.79913373174196</v>
      </c>
      <c r="DG61">
        <f t="shared" si="45"/>
        <v>2.8787532682580377</v>
      </c>
      <c r="DI61">
        <f t="shared" si="62"/>
        <v>0.36269779081675091</v>
      </c>
      <c r="DJ61" s="9">
        <f t="shared" si="46"/>
        <v>171.40459650699097</v>
      </c>
      <c r="DK61">
        <f t="shared" si="47"/>
        <v>2.2732904930090285</v>
      </c>
      <c r="DM61">
        <f t="shared" si="63"/>
        <v>0.97532016980245317</v>
      </c>
      <c r="DN61" s="9">
        <f t="shared" si="48"/>
        <v>172.01721888597666</v>
      </c>
      <c r="DO61">
        <f t="shared" si="49"/>
        <v>1.6606681140233377</v>
      </c>
    </row>
    <row r="62" spans="1:119" x14ac:dyDescent="0.2">
      <c r="A62" s="3">
        <v>43867</v>
      </c>
      <c r="B62" s="4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  <c r="R62">
        <f t="shared" si="64"/>
        <v>77.702337247228357</v>
      </c>
      <c r="S62">
        <f t="shared" si="65"/>
        <v>78.060037270388136</v>
      </c>
      <c r="T62">
        <f t="shared" si="66"/>
        <v>78.467128660575341</v>
      </c>
      <c r="U62">
        <f t="shared" si="67"/>
        <v>78.775857530348958</v>
      </c>
      <c r="V62">
        <f>ABS($C62-R62)/$C62*100</f>
        <v>2.8134931998340762</v>
      </c>
      <c r="W62">
        <f>ABS($C62-S62)/$C62*100</f>
        <v>2.3660984757522416</v>
      </c>
      <c r="X62">
        <f>ABS($C62-T62)/$C62*100</f>
        <v>1.8569273032708242</v>
      </c>
      <c r="Y62">
        <f>ABS($C62-U62)/$C62*100</f>
        <v>1.4707834437084604</v>
      </c>
      <c r="Z62" s="9">
        <f t="shared" si="0"/>
        <v>2.2494377527716409</v>
      </c>
      <c r="AA62" s="9">
        <f t="shared" si="1"/>
        <v>1.8917377296118616</v>
      </c>
      <c r="AB62" s="9">
        <f t="shared" si="2"/>
        <v>1.484646339424657</v>
      </c>
      <c r="AC62" s="9">
        <f t="shared" si="3"/>
        <v>1.1759174696510399</v>
      </c>
      <c r="AD62">
        <f>ABS(Z62)</f>
        <v>2.2494377527716409</v>
      </c>
      <c r="AE62">
        <f>ABS(AA62)</f>
        <v>1.8917377296118616</v>
      </c>
      <c r="AF62">
        <f t="shared" si="4"/>
        <v>1.484646339424657</v>
      </c>
      <c r="AG62">
        <f t="shared" si="5"/>
        <v>1.1759174696510399</v>
      </c>
      <c r="AH62" s="9">
        <f t="shared" si="6"/>
        <v>5.0599702035943297</v>
      </c>
      <c r="AI62" s="9">
        <f t="shared" si="7"/>
        <v>3.5786716376370409</v>
      </c>
      <c r="AJ62" s="9">
        <f t="shared" si="8"/>
        <v>2.2041747531670337</v>
      </c>
      <c r="AK62" s="9">
        <f t="shared" si="9"/>
        <v>1.3827818954305044</v>
      </c>
      <c r="AL62" s="21">
        <f t="shared" si="50"/>
        <v>2.8134931998340763E-2</v>
      </c>
      <c r="AM62" s="21">
        <f t="shared" si="10"/>
        <v>2.3660984757522416E-2</v>
      </c>
      <c r="AN62" s="21">
        <f t="shared" si="11"/>
        <v>1.8569273032708243E-2</v>
      </c>
      <c r="AO62" s="21">
        <f t="shared" si="12"/>
        <v>1.4707834437084604E-2</v>
      </c>
      <c r="AP62" s="21">
        <f t="shared" si="13"/>
        <v>2.8134931998340763E-2</v>
      </c>
      <c r="AQ62" s="21">
        <f t="shared" si="13"/>
        <v>2.3660984757522416E-2</v>
      </c>
      <c r="AR62" s="21">
        <f t="shared" si="13"/>
        <v>1.8569273032708243E-2</v>
      </c>
      <c r="AS62" s="21">
        <f t="shared" si="13"/>
        <v>1.4707834437084604E-2</v>
      </c>
      <c r="AT62" s="21"/>
      <c r="AZ62">
        <f t="shared" si="68"/>
        <v>172.9627492431423</v>
      </c>
      <c r="BA62">
        <f t="shared" si="51"/>
        <v>172.18057885253981</v>
      </c>
      <c r="BB62">
        <f t="shared" si="52"/>
        <v>172.62349168646966</v>
      </c>
      <c r="BC62">
        <f t="shared" si="53"/>
        <v>173.15825682796466</v>
      </c>
      <c r="BD62" s="9">
        <f t="shared" si="14"/>
        <v>0.17517475685770023</v>
      </c>
      <c r="BE62" s="9">
        <f t="shared" si="15"/>
        <v>0.95734514746018817</v>
      </c>
      <c r="BF62" s="9">
        <f t="shared" si="16"/>
        <v>0.51443231353033525</v>
      </c>
      <c r="BG62" s="9">
        <f t="shared" si="17"/>
        <v>-2.0332827964665512E-2</v>
      </c>
      <c r="BH62">
        <f t="shared" si="18"/>
        <v>0.17517475685770023</v>
      </c>
      <c r="BI62">
        <f t="shared" si="19"/>
        <v>0.95734514746018817</v>
      </c>
      <c r="BJ62">
        <f t="shared" si="20"/>
        <v>0.51443231353033525</v>
      </c>
      <c r="BK62">
        <f t="shared" si="21"/>
        <v>2.0332827964665512E-2</v>
      </c>
      <c r="BL62" s="9">
        <f t="shared" si="22"/>
        <v>3.0686195440154395E-2</v>
      </c>
      <c r="BM62" s="9">
        <f t="shared" si="23"/>
        <v>0.91650973136556946</v>
      </c>
      <c r="BN62" s="9">
        <f t="shared" si="24"/>
        <v>0.26464060520417315</v>
      </c>
      <c r="BO62" s="9">
        <f t="shared" si="25"/>
        <v>4.1342389304068389E-4</v>
      </c>
      <c r="BP62" s="21">
        <f t="shared" si="26"/>
        <v>1.0117642213250762E-3</v>
      </c>
      <c r="BQ62" s="21">
        <f t="shared" si="27"/>
        <v>5.5293786903681955E-3</v>
      </c>
      <c r="BR62" s="21">
        <f t="shared" si="28"/>
        <v>2.9712283805039459E-3</v>
      </c>
      <c r="BS62" s="21">
        <f t="shared" si="29"/>
        <v>-1.1743717086884739E-4</v>
      </c>
      <c r="BT62" s="21">
        <f t="shared" si="30"/>
        <v>1.0117642213250762E-3</v>
      </c>
      <c r="BU62" s="21">
        <f t="shared" si="31"/>
        <v>5.5293786903681955E-3</v>
      </c>
      <c r="BV62" s="21">
        <f t="shared" si="32"/>
        <v>2.9712283805039459E-3</v>
      </c>
      <c r="BW62" s="21">
        <f t="shared" si="33"/>
        <v>1.1743717086884739E-4</v>
      </c>
      <c r="CA62">
        <f t="shared" si="54"/>
        <v>78.467128660575341</v>
      </c>
      <c r="CC62">
        <f t="shared" si="55"/>
        <v>0.16686358109388111</v>
      </c>
      <c r="CD62" s="9">
        <f t="shared" si="34"/>
        <v>78.633992241669219</v>
      </c>
      <c r="CE62">
        <f t="shared" si="35"/>
        <v>1.3177827583307788</v>
      </c>
      <c r="CG62">
        <f t="shared" si="56"/>
        <v>0.32574907583888463</v>
      </c>
      <c r="CH62" s="9">
        <f t="shared" si="36"/>
        <v>78.792877736414226</v>
      </c>
      <c r="CI62">
        <f t="shared" si="37"/>
        <v>1.1588972635857715</v>
      </c>
      <c r="CK62">
        <f t="shared" si="57"/>
        <v>0.69976141141620729</v>
      </c>
      <c r="CL62" s="9">
        <f t="shared" si="38"/>
        <v>79.166890071991546</v>
      </c>
      <c r="CM62">
        <f t="shared" si="39"/>
        <v>0.78488492800845222</v>
      </c>
      <c r="CO62">
        <f t="shared" si="58"/>
        <v>0.84069812879876848</v>
      </c>
      <c r="CP62" s="9">
        <f t="shared" si="40"/>
        <v>79.307826789374104</v>
      </c>
      <c r="CQ62">
        <f t="shared" si="41"/>
        <v>0.64394821062589358</v>
      </c>
      <c r="CY62">
        <f t="shared" si="69"/>
        <v>172.62349168646966</v>
      </c>
      <c r="DA62">
        <f t="shared" si="60"/>
        <v>-7.4019830546763199E-2</v>
      </c>
      <c r="DB62" s="9">
        <f t="shared" si="42"/>
        <v>172.54947185592289</v>
      </c>
      <c r="DC62">
        <f t="shared" si="43"/>
        <v>0.58845214407710955</v>
      </c>
      <c r="DE62">
        <f t="shared" si="61"/>
        <v>0.41400387926971649</v>
      </c>
      <c r="DF62" s="9">
        <f t="shared" si="44"/>
        <v>173.03749556573939</v>
      </c>
      <c r="DG62">
        <f t="shared" si="45"/>
        <v>0.10042843426060699</v>
      </c>
      <c r="DI62">
        <f t="shared" si="62"/>
        <v>1.1671686092726898</v>
      </c>
      <c r="DJ62" s="9">
        <f t="shared" si="46"/>
        <v>173.79066029574236</v>
      </c>
      <c r="DK62">
        <f t="shared" si="47"/>
        <v>0.6527362957423577</v>
      </c>
      <c r="DM62">
        <f t="shared" si="63"/>
        <v>1.4967147782264272</v>
      </c>
      <c r="DN62" s="9">
        <f t="shared" si="48"/>
        <v>174.12020646469608</v>
      </c>
      <c r="DO62">
        <f t="shared" si="49"/>
        <v>0.98228246469608393</v>
      </c>
    </row>
    <row r="63" spans="1:119" x14ac:dyDescent="0.2">
      <c r="A63" s="3">
        <v>43868</v>
      </c>
      <c r="B63" s="4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  <c r="R63">
        <f t="shared" si="64"/>
        <v>78.062247287671809</v>
      </c>
      <c r="S63">
        <f t="shared" si="65"/>
        <v>78.665393343863926</v>
      </c>
      <c r="T63">
        <f t="shared" si="66"/>
        <v>79.357916464230129</v>
      </c>
      <c r="U63">
        <f t="shared" si="67"/>
        <v>79.693073156676775</v>
      </c>
      <c r="V63">
        <f>ABS($C63-R63)/$C63*100</f>
        <v>1.0179084493341979</v>
      </c>
      <c r="W63">
        <f>ABS($C63-S63)/$C63*100</f>
        <v>0.25312572494727797</v>
      </c>
      <c r="X63">
        <f>ABS($C63-T63)/$C63*100</f>
        <v>0.6249861573360016</v>
      </c>
      <c r="Y63">
        <f>ABS($C63-U63)/$C63*100</f>
        <v>1.0499612454002594</v>
      </c>
      <c r="Z63" s="9">
        <f t="shared" si="0"/>
        <v>0.8027737123281895</v>
      </c>
      <c r="AA63" s="9">
        <f t="shared" si="1"/>
        <v>0.19962765613607303</v>
      </c>
      <c r="AB63" s="9">
        <f t="shared" si="2"/>
        <v>-0.49289546423013064</v>
      </c>
      <c r="AC63" s="9">
        <f t="shared" si="3"/>
        <v>-0.82805215667677601</v>
      </c>
      <c r="AD63">
        <f>ABS(Z63)</f>
        <v>0.8027737123281895</v>
      </c>
      <c r="AE63">
        <f>ABS(AA63)</f>
        <v>0.19962765613607303</v>
      </c>
      <c r="AF63">
        <f t="shared" si="4"/>
        <v>0.49289546423013064</v>
      </c>
      <c r="AG63">
        <f t="shared" si="5"/>
        <v>0.82805215667677601</v>
      </c>
      <c r="AH63" s="9">
        <f t="shared" si="6"/>
        <v>0.64444563320518278</v>
      </c>
      <c r="AI63" s="9">
        <f t="shared" si="7"/>
        <v>3.9851201094382213E-2</v>
      </c>
      <c r="AJ63" s="9">
        <f t="shared" si="8"/>
        <v>0.24294593865863601</v>
      </c>
      <c r="AK63" s="9">
        <f t="shared" si="9"/>
        <v>0.68567037417706</v>
      </c>
      <c r="AL63" s="21">
        <f t="shared" si="50"/>
        <v>1.0179084493341978E-2</v>
      </c>
      <c r="AM63" s="21">
        <f t="shared" si="10"/>
        <v>2.53125724947278E-3</v>
      </c>
      <c r="AN63" s="21">
        <f t="shared" si="11"/>
        <v>-6.2498615733600155E-3</v>
      </c>
      <c r="AO63" s="21">
        <f t="shared" si="12"/>
        <v>-1.0499612454002593E-2</v>
      </c>
      <c r="AP63" s="21">
        <f t="shared" si="13"/>
        <v>1.0179084493341978E-2</v>
      </c>
      <c r="AQ63" s="21">
        <f t="shared" si="13"/>
        <v>2.53125724947278E-3</v>
      </c>
      <c r="AR63" s="21">
        <f t="shared" si="13"/>
        <v>6.2498615733600155E-3</v>
      </c>
      <c r="AS63" s="21">
        <f t="shared" si="13"/>
        <v>1.0499612454002593E-2</v>
      </c>
      <c r="AT63" s="21"/>
      <c r="AZ63">
        <f t="shared" si="68"/>
        <v>172.99077720423955</v>
      </c>
      <c r="BA63">
        <f t="shared" si="51"/>
        <v>172.48692929972705</v>
      </c>
      <c r="BB63">
        <f t="shared" si="52"/>
        <v>172.93215107458786</v>
      </c>
      <c r="BC63">
        <f t="shared" si="53"/>
        <v>173.14239722215223</v>
      </c>
      <c r="BD63" s="9">
        <f t="shared" si="14"/>
        <v>-0.90339020423954253</v>
      </c>
      <c r="BE63" s="9">
        <f t="shared" si="15"/>
        <v>-0.39954229972704525</v>
      </c>
      <c r="BF63" s="9">
        <f t="shared" si="16"/>
        <v>-0.84476407458785729</v>
      </c>
      <c r="BG63" s="9">
        <f t="shared" si="17"/>
        <v>-1.0550102221522195</v>
      </c>
      <c r="BH63">
        <f t="shared" si="18"/>
        <v>0.90339020423954253</v>
      </c>
      <c r="BI63">
        <f t="shared" si="19"/>
        <v>0.39954229972704525</v>
      </c>
      <c r="BJ63">
        <f t="shared" si="20"/>
        <v>0.84476407458785729</v>
      </c>
      <c r="BK63">
        <f t="shared" si="21"/>
        <v>1.0550102221522195</v>
      </c>
      <c r="BL63" s="9">
        <f t="shared" si="22"/>
        <v>0.8161138611159624</v>
      </c>
      <c r="BM63" s="9">
        <f t="shared" si="23"/>
        <v>0.15963404927117605</v>
      </c>
      <c r="BN63" s="9">
        <f t="shared" si="24"/>
        <v>0.71362634171427897</v>
      </c>
      <c r="BO63" s="9">
        <f t="shared" si="25"/>
        <v>1.1130465688456757</v>
      </c>
      <c r="BP63" s="21">
        <f t="shared" si="26"/>
        <v>-5.2496014960093642E-3</v>
      </c>
      <c r="BQ63" s="21">
        <f t="shared" si="27"/>
        <v>-2.321740754463575E-3</v>
      </c>
      <c r="BR63" s="21">
        <f t="shared" si="28"/>
        <v>-4.9089249904634633E-3</v>
      </c>
      <c r="BS63" s="21">
        <f t="shared" si="29"/>
        <v>-6.1306655911523575E-3</v>
      </c>
      <c r="BT63" s="21">
        <f t="shared" si="30"/>
        <v>5.2496014960093642E-3</v>
      </c>
      <c r="BU63" s="21">
        <f t="shared" si="31"/>
        <v>2.321740754463575E-3</v>
      </c>
      <c r="BV63" s="21">
        <f t="shared" si="32"/>
        <v>4.9089249904634633E-3</v>
      </c>
      <c r="BW63" s="21">
        <f t="shared" si="33"/>
        <v>6.1306655911523575E-3</v>
      </c>
      <c r="CA63">
        <f t="shared" si="54"/>
        <v>79.357916464230129</v>
      </c>
      <c r="CC63">
        <f t="shared" si="55"/>
        <v>0.28269145670362628</v>
      </c>
      <c r="CD63" s="9">
        <f t="shared" si="34"/>
        <v>79.640607920933761</v>
      </c>
      <c r="CE63">
        <f t="shared" si="35"/>
        <v>0.7755869209337618</v>
      </c>
      <c r="CG63">
        <f t="shared" si="56"/>
        <v>0.52916301785261011</v>
      </c>
      <c r="CH63" s="9">
        <f t="shared" si="36"/>
        <v>79.88707948208274</v>
      </c>
      <c r="CI63">
        <f t="shared" si="37"/>
        <v>1.0220584820827412</v>
      </c>
      <c r="CK63">
        <f t="shared" si="57"/>
        <v>0.82583883029367078</v>
      </c>
      <c r="CL63" s="9">
        <f t="shared" si="38"/>
        <v>80.183755294523806</v>
      </c>
      <c r="CM63">
        <f t="shared" si="39"/>
        <v>1.3187342945238072</v>
      </c>
      <c r="CO63">
        <f t="shared" si="58"/>
        <v>0.88377524917494565</v>
      </c>
      <c r="CP63" s="9">
        <f t="shared" si="40"/>
        <v>80.241691713405075</v>
      </c>
      <c r="CQ63">
        <f t="shared" si="41"/>
        <v>1.3766707134050762</v>
      </c>
      <c r="CY63">
        <f t="shared" si="69"/>
        <v>172.93215107458786</v>
      </c>
      <c r="DA63">
        <f t="shared" si="60"/>
        <v>-1.2791155560368903E-2</v>
      </c>
      <c r="DB63" s="9">
        <f t="shared" si="42"/>
        <v>172.9193599190275</v>
      </c>
      <c r="DC63">
        <f t="shared" si="43"/>
        <v>0.83197291902749271</v>
      </c>
      <c r="DE63">
        <f t="shared" si="61"/>
        <v>0.376079862455171</v>
      </c>
      <c r="DF63" s="9">
        <f t="shared" si="44"/>
        <v>173.30823093704302</v>
      </c>
      <c r="DG63">
        <f t="shared" si="45"/>
        <v>1.2208439370430142</v>
      </c>
      <c r="DI63">
        <f t="shared" si="62"/>
        <v>0.60055252331072728</v>
      </c>
      <c r="DJ63" s="9">
        <f t="shared" si="46"/>
        <v>173.5327035978986</v>
      </c>
      <c r="DK63">
        <f t="shared" si="47"/>
        <v>1.4453165978985965</v>
      </c>
      <c r="DM63">
        <f t="shared" si="63"/>
        <v>0.47498714273335285</v>
      </c>
      <c r="DN63" s="9">
        <f t="shared" si="48"/>
        <v>173.4071382173212</v>
      </c>
      <c r="DO63">
        <f t="shared" si="49"/>
        <v>1.3197512173211976</v>
      </c>
    </row>
    <row r="64" spans="1:119" x14ac:dyDescent="0.2">
      <c r="A64" s="3">
        <v>43871</v>
      </c>
      <c r="B64" s="4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  <c r="R64">
        <f t="shared" si="64"/>
        <v>78.190691081644317</v>
      </c>
      <c r="S64">
        <f t="shared" si="65"/>
        <v>78.729274193827465</v>
      </c>
      <c r="T64">
        <f t="shared" si="66"/>
        <v>79.062179185692059</v>
      </c>
      <c r="U64">
        <f t="shared" si="67"/>
        <v>79.047192474468886</v>
      </c>
      <c r="V64">
        <f>ABS($C64-R64)/$C64*100</f>
        <v>1.3237106166340018</v>
      </c>
      <c r="W64">
        <f>ABS($C64-S64)/$C64*100</f>
        <v>0.64402122778737647</v>
      </c>
      <c r="X64">
        <f>ABS($C64-T64)/$C64*100</f>
        <v>0.22389667254975745</v>
      </c>
      <c r="Y64">
        <f>ABS($C64-U64)/$C64*100</f>
        <v>0.24280983258333005</v>
      </c>
      <c r="Z64" s="9">
        <f t="shared" si="0"/>
        <v>1.0489029183556795</v>
      </c>
      <c r="AA64" s="9">
        <f t="shared" si="1"/>
        <v>0.51031980617253225</v>
      </c>
      <c r="AB64" s="9">
        <f t="shared" si="2"/>
        <v>0.17741481430793726</v>
      </c>
      <c r="AC64" s="9">
        <f t="shared" si="3"/>
        <v>0.19240152553111045</v>
      </c>
      <c r="AD64">
        <f>ABS(Z64)</f>
        <v>1.0489029183556795</v>
      </c>
      <c r="AE64">
        <f>ABS(AA64)</f>
        <v>0.51031980617253225</v>
      </c>
      <c r="AF64">
        <f t="shared" si="4"/>
        <v>0.17741481430793726</v>
      </c>
      <c r="AG64">
        <f t="shared" si="5"/>
        <v>0.19240152553111045</v>
      </c>
      <c r="AH64" s="9">
        <f t="shared" si="6"/>
        <v>1.1001973321350613</v>
      </c>
      <c r="AI64" s="9">
        <f t="shared" si="7"/>
        <v>0.26042630457197091</v>
      </c>
      <c r="AJ64" s="9">
        <f t="shared" si="8"/>
        <v>3.1476016335919864E-2</v>
      </c>
      <c r="AK64" s="9">
        <f t="shared" si="9"/>
        <v>3.7018347026698546E-2</v>
      </c>
      <c r="AL64" s="21">
        <f t="shared" si="50"/>
        <v>1.3237106166340018E-2</v>
      </c>
      <c r="AM64" s="21">
        <f t="shared" si="10"/>
        <v>6.4402122778737646E-3</v>
      </c>
      <c r="AN64" s="21">
        <f t="shared" si="11"/>
        <v>2.2389667254975746E-3</v>
      </c>
      <c r="AO64" s="21">
        <f t="shared" si="12"/>
        <v>2.4280983258333005E-3</v>
      </c>
      <c r="AP64" s="21">
        <f t="shared" si="13"/>
        <v>1.3237106166340018E-2</v>
      </c>
      <c r="AQ64" s="21">
        <f t="shared" si="13"/>
        <v>6.4402122778737646E-3</v>
      </c>
      <c r="AR64" s="21">
        <f t="shared" si="13"/>
        <v>2.2389667254975746E-3</v>
      </c>
      <c r="AS64" s="21">
        <f t="shared" si="13"/>
        <v>2.4280983258333005E-3</v>
      </c>
      <c r="AT64" s="21"/>
      <c r="AZ64">
        <f t="shared" si="68"/>
        <v>172.84623477156123</v>
      </c>
      <c r="BA64">
        <f t="shared" si="51"/>
        <v>172.35907576381439</v>
      </c>
      <c r="BB64">
        <f t="shared" si="52"/>
        <v>172.42529262983516</v>
      </c>
      <c r="BC64">
        <f t="shared" si="53"/>
        <v>172.31948924887348</v>
      </c>
      <c r="BD64" s="9">
        <f t="shared" si="14"/>
        <v>0.88075522843877252</v>
      </c>
      <c r="BE64" s="9">
        <f t="shared" si="15"/>
        <v>1.3679142361856123</v>
      </c>
      <c r="BF64" s="9">
        <f t="shared" si="16"/>
        <v>1.3016973701648453</v>
      </c>
      <c r="BG64" s="9">
        <f t="shared" si="17"/>
        <v>1.4075007511265198</v>
      </c>
      <c r="BH64">
        <f t="shared" si="18"/>
        <v>0.88075522843877252</v>
      </c>
      <c r="BI64">
        <f t="shared" si="19"/>
        <v>1.3679142361856123</v>
      </c>
      <c r="BJ64">
        <f t="shared" si="20"/>
        <v>1.3016973701648453</v>
      </c>
      <c r="BK64">
        <f t="shared" si="21"/>
        <v>1.4075007511265198</v>
      </c>
      <c r="BL64" s="9">
        <f t="shared" si="22"/>
        <v>0.7757297724222344</v>
      </c>
      <c r="BM64" s="9">
        <f t="shared" si="23"/>
        <v>1.8711893575592671</v>
      </c>
      <c r="BN64" s="9">
        <f t="shared" si="24"/>
        <v>1.6944160434940743</v>
      </c>
      <c r="BO64" s="9">
        <f t="shared" si="25"/>
        <v>1.9810583644217175</v>
      </c>
      <c r="BP64" s="21">
        <f t="shared" si="26"/>
        <v>5.0697662374670311E-3</v>
      </c>
      <c r="BQ64" s="21">
        <f t="shared" si="27"/>
        <v>7.8739304479149286E-3</v>
      </c>
      <c r="BR64" s="21">
        <f t="shared" si="28"/>
        <v>7.4927757060940575E-3</v>
      </c>
      <c r="BS64" s="21">
        <f t="shared" si="29"/>
        <v>8.1017966818311866E-3</v>
      </c>
      <c r="BT64" s="21">
        <f t="shared" si="30"/>
        <v>5.0697662374670311E-3</v>
      </c>
      <c r="BU64" s="21">
        <f t="shared" si="31"/>
        <v>7.8739304479149286E-3</v>
      </c>
      <c r="BV64" s="21">
        <f t="shared" si="32"/>
        <v>7.4927757060940575E-3</v>
      </c>
      <c r="BW64" s="21">
        <f t="shared" si="33"/>
        <v>8.1017966818311866E-3</v>
      </c>
      <c r="CA64">
        <f t="shared" si="54"/>
        <v>79.062179185692059</v>
      </c>
      <c r="CC64">
        <f t="shared" si="55"/>
        <v>0.19014285906495487</v>
      </c>
      <c r="CD64" s="9">
        <f t="shared" si="34"/>
        <v>79.252322044757008</v>
      </c>
      <c r="CE64">
        <f t="shared" si="35"/>
        <v>1.2728044757011503E-2</v>
      </c>
      <c r="CG64">
        <f t="shared" si="56"/>
        <v>0.23219891115196534</v>
      </c>
      <c r="CH64" s="9">
        <f t="shared" si="36"/>
        <v>79.294378096844028</v>
      </c>
      <c r="CI64">
        <f t="shared" si="37"/>
        <v>5.4784096844031183E-2</v>
      </c>
      <c r="CK64">
        <f t="shared" si="57"/>
        <v>8.5598598464721926E-2</v>
      </c>
      <c r="CL64" s="9">
        <f t="shared" si="38"/>
        <v>79.147777784156787</v>
      </c>
      <c r="CM64">
        <f t="shared" si="39"/>
        <v>9.1816215843209648E-2</v>
      </c>
      <c r="CO64">
        <f t="shared" si="58"/>
        <v>-0.13060552465824768</v>
      </c>
      <c r="CP64" s="9">
        <f t="shared" si="40"/>
        <v>78.931573661033809</v>
      </c>
      <c r="CQ64">
        <f t="shared" si="41"/>
        <v>0.30802033896618752</v>
      </c>
      <c r="CY64">
        <f t="shared" si="69"/>
        <v>172.42529262983516</v>
      </c>
      <c r="DA64">
        <f t="shared" si="60"/>
        <v>-9.1841921831143258E-2</v>
      </c>
      <c r="DB64" s="9">
        <f t="shared" si="42"/>
        <v>172.33345070800402</v>
      </c>
      <c r="DC64">
        <f t="shared" si="43"/>
        <v>1.3935392919959781</v>
      </c>
      <c r="DE64">
        <f t="shared" si="61"/>
        <v>5.8222071860334318E-2</v>
      </c>
      <c r="DF64" s="9">
        <f t="shared" si="44"/>
        <v>172.4835147016955</v>
      </c>
      <c r="DG64">
        <f t="shared" si="45"/>
        <v>1.243475298304503</v>
      </c>
      <c r="DI64">
        <f t="shared" si="62"/>
        <v>-0.13033871561114052</v>
      </c>
      <c r="DJ64" s="9">
        <f t="shared" si="46"/>
        <v>172.29495391422401</v>
      </c>
      <c r="DK64">
        <f t="shared" si="47"/>
        <v>1.4320360857759908</v>
      </c>
      <c r="DM64">
        <f t="shared" si="63"/>
        <v>-0.36940006250466006</v>
      </c>
      <c r="DN64" s="9">
        <f t="shared" si="48"/>
        <v>172.05589256733049</v>
      </c>
      <c r="DO64">
        <f t="shared" si="49"/>
        <v>1.6710974326695123</v>
      </c>
    </row>
    <row r="65" spans="1:119" x14ac:dyDescent="0.2">
      <c r="A65" s="3">
        <v>43872</v>
      </c>
      <c r="B65" s="4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  <c r="R65">
        <f t="shared" si="64"/>
        <v>78.358515548581238</v>
      </c>
      <c r="S65">
        <f t="shared" si="65"/>
        <v>78.892576531802675</v>
      </c>
      <c r="T65">
        <f t="shared" si="66"/>
        <v>79.168628074276825</v>
      </c>
      <c r="U65">
        <f t="shared" si="67"/>
        <v>79.197265664383153</v>
      </c>
      <c r="V65">
        <f>ABS($C65-R65)/$C65*100</f>
        <v>0.51167683333024361</v>
      </c>
      <c r="W65">
        <f>ABS($C65-S65)/$C65*100</f>
        <v>0.16639665131230377</v>
      </c>
      <c r="X65">
        <f>ABS($C65-T65)/$C65*100</f>
        <v>0.51688702081526638</v>
      </c>
      <c r="Y65">
        <f>ABS($C65-U65)/$C65*100</f>
        <v>0.5532468956708152</v>
      </c>
      <c r="Z65" s="9">
        <f t="shared" si="0"/>
        <v>0.40300445141876651</v>
      </c>
      <c r="AA65" s="9">
        <f t="shared" si="1"/>
        <v>-0.13105653180267041</v>
      </c>
      <c r="AB65" s="9">
        <f t="shared" si="2"/>
        <v>-0.40710807427682028</v>
      </c>
      <c r="AC65" s="9">
        <f t="shared" si="3"/>
        <v>-0.43574566438314832</v>
      </c>
      <c r="AD65">
        <f>ABS(Z65)</f>
        <v>0.40300445141876651</v>
      </c>
      <c r="AE65">
        <f>ABS(AA65)</f>
        <v>0.13105653180267041</v>
      </c>
      <c r="AF65">
        <f t="shared" si="4"/>
        <v>0.40710807427682028</v>
      </c>
      <c r="AG65">
        <f t="shared" si="5"/>
        <v>0.43574566438314832</v>
      </c>
      <c r="AH65" s="9">
        <f t="shared" si="6"/>
        <v>0.16241258786334092</v>
      </c>
      <c r="AI65" s="9">
        <f t="shared" si="7"/>
        <v>1.7175814528144359E-2</v>
      </c>
      <c r="AJ65" s="9">
        <f t="shared" si="8"/>
        <v>0.16573698414138102</v>
      </c>
      <c r="AK65" s="9">
        <f t="shared" si="9"/>
        <v>0.18987428402871134</v>
      </c>
      <c r="AL65" s="21">
        <f t="shared" si="50"/>
        <v>5.1167683333024358E-3</v>
      </c>
      <c r="AM65" s="21">
        <f t="shared" si="10"/>
        <v>-1.6639665131230378E-3</v>
      </c>
      <c r="AN65" s="21">
        <f t="shared" si="11"/>
        <v>-5.1688702081526643E-3</v>
      </c>
      <c r="AO65" s="21">
        <f t="shared" si="12"/>
        <v>-5.5324689567081524E-3</v>
      </c>
      <c r="AP65" s="21">
        <f t="shared" si="13"/>
        <v>5.1167683333024358E-3</v>
      </c>
      <c r="AQ65" s="21">
        <f t="shared" si="13"/>
        <v>1.6639665131230378E-3</v>
      </c>
      <c r="AR65" s="21">
        <f t="shared" si="13"/>
        <v>5.1688702081526643E-3</v>
      </c>
      <c r="AS65" s="21">
        <f t="shared" si="13"/>
        <v>5.5324689567081524E-3</v>
      </c>
      <c r="AT65" s="21"/>
      <c r="AZ65">
        <f t="shared" si="68"/>
        <v>172.98715560811141</v>
      </c>
      <c r="BA65">
        <f t="shared" si="51"/>
        <v>172.79680831939376</v>
      </c>
      <c r="BB65">
        <f t="shared" si="52"/>
        <v>173.20631105193405</v>
      </c>
      <c r="BC65">
        <f t="shared" si="53"/>
        <v>173.41733983475217</v>
      </c>
      <c r="BD65" s="9">
        <f t="shared" si="14"/>
        <v>2.8997613918886032</v>
      </c>
      <c r="BE65" s="9">
        <f t="shared" si="15"/>
        <v>3.0901086806062494</v>
      </c>
      <c r="BF65" s="9">
        <f t="shared" si="16"/>
        <v>2.6806059480659599</v>
      </c>
      <c r="BG65" s="9">
        <f t="shared" si="17"/>
        <v>2.4695771652478413</v>
      </c>
      <c r="BH65">
        <f t="shared" si="18"/>
        <v>2.8997613918886032</v>
      </c>
      <c r="BI65">
        <f t="shared" si="19"/>
        <v>3.0901086806062494</v>
      </c>
      <c r="BJ65">
        <f t="shared" si="20"/>
        <v>2.6806059480659599</v>
      </c>
      <c r="BK65">
        <f t="shared" si="21"/>
        <v>2.4695771652478413</v>
      </c>
      <c r="BL65" s="9">
        <f t="shared" si="22"/>
        <v>8.4086161298877293</v>
      </c>
      <c r="BM65" s="9">
        <f t="shared" si="23"/>
        <v>9.5487716579580955</v>
      </c>
      <c r="BN65" s="9">
        <f t="shared" si="24"/>
        <v>7.1856482488066034</v>
      </c>
      <c r="BO65" s="9">
        <f t="shared" si="25"/>
        <v>6.0988113751135637</v>
      </c>
      <c r="BP65" s="21">
        <f t="shared" si="26"/>
        <v>1.6486509862974078E-2</v>
      </c>
      <c r="BQ65" s="21">
        <f t="shared" si="27"/>
        <v>1.7568723889828879E-2</v>
      </c>
      <c r="BR65" s="21">
        <f t="shared" si="28"/>
        <v>1.5240507900118345E-2</v>
      </c>
      <c r="BS65" s="21">
        <f t="shared" si="29"/>
        <v>1.4040709834307013E-2</v>
      </c>
      <c r="BT65" s="21">
        <f t="shared" si="30"/>
        <v>1.6486509862974078E-2</v>
      </c>
      <c r="BU65" s="21">
        <f t="shared" si="31"/>
        <v>1.7568723889828879E-2</v>
      </c>
      <c r="BV65" s="21">
        <f t="shared" si="32"/>
        <v>1.5240507900118345E-2</v>
      </c>
      <c r="BW65" s="21">
        <f t="shared" si="33"/>
        <v>1.4040709834307013E-2</v>
      </c>
      <c r="CA65">
        <f t="shared" si="54"/>
        <v>79.168628074276825</v>
      </c>
      <c r="CC65">
        <f t="shared" si="55"/>
        <v>0.17675182378812454</v>
      </c>
      <c r="CD65" s="9">
        <f t="shared" si="34"/>
        <v>79.345379898064948</v>
      </c>
      <c r="CE65">
        <f t="shared" si="35"/>
        <v>0.58385989806494365</v>
      </c>
      <c r="CG65">
        <f t="shared" si="56"/>
        <v>0.18692890302777329</v>
      </c>
      <c r="CH65" s="9">
        <f t="shared" si="36"/>
        <v>79.355556977304602</v>
      </c>
      <c r="CI65">
        <f t="shared" si="37"/>
        <v>0.59403697730459726</v>
      </c>
      <c r="CK65">
        <f t="shared" si="57"/>
        <v>9.9359789943950477E-2</v>
      </c>
      <c r="CL65" s="9">
        <f t="shared" si="38"/>
        <v>79.267987864220771</v>
      </c>
      <c r="CM65">
        <f t="shared" si="39"/>
        <v>0.50646786422076673</v>
      </c>
      <c r="CO65">
        <f t="shared" si="58"/>
        <v>7.3261270730743386E-2</v>
      </c>
      <c r="CP65" s="9">
        <f t="shared" si="40"/>
        <v>79.241889345007564</v>
      </c>
      <c r="CQ65">
        <f t="shared" si="41"/>
        <v>0.4803693450075599</v>
      </c>
      <c r="CY65">
        <f t="shared" si="69"/>
        <v>173.20631105193405</v>
      </c>
      <c r="DA65">
        <f t="shared" si="60"/>
        <v>4.7815733197662996E-2</v>
      </c>
      <c r="DB65" s="9">
        <f t="shared" si="42"/>
        <v>173.25412678513172</v>
      </c>
      <c r="DC65">
        <f t="shared" si="43"/>
        <v>2.6327902148682938</v>
      </c>
      <c r="DE65">
        <f t="shared" si="61"/>
        <v>0.31842875794621645</v>
      </c>
      <c r="DF65" s="9">
        <f t="shared" si="44"/>
        <v>173.52473980988026</v>
      </c>
      <c r="DG65">
        <f t="shared" si="45"/>
        <v>2.3621771901197519</v>
      </c>
      <c r="DI65">
        <f t="shared" si="62"/>
        <v>0.4711569952774835</v>
      </c>
      <c r="DJ65" s="9">
        <f t="shared" si="46"/>
        <v>173.67746804721153</v>
      </c>
      <c r="DK65">
        <f t="shared" si="47"/>
        <v>2.2094489527884775</v>
      </c>
      <c r="DM65">
        <f t="shared" si="63"/>
        <v>0.61995983425439805</v>
      </c>
      <c r="DN65" s="9">
        <f t="shared" si="48"/>
        <v>173.82627088618844</v>
      </c>
      <c r="DO65">
        <f t="shared" si="49"/>
        <v>2.0606461138115719</v>
      </c>
    </row>
    <row r="66" spans="1:119" x14ac:dyDescent="0.2">
      <c r="A66" s="3">
        <v>43873</v>
      </c>
      <c r="B66" s="4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  <c r="R66">
        <f t="shared" si="64"/>
        <v>78.422996260808247</v>
      </c>
      <c r="S66">
        <f t="shared" si="65"/>
        <v>78.850638441625819</v>
      </c>
      <c r="T66">
        <f t="shared" si="66"/>
        <v>78.924363229710735</v>
      </c>
      <c r="U66">
        <f t="shared" si="67"/>
        <v>78.857384046164299</v>
      </c>
      <c r="V66">
        <f>ABS($C66-R66)/$C66*100</f>
        <v>2.7395236866802861</v>
      </c>
      <c r="W66">
        <f>ABS($C66-S66)/$C66*100</f>
        <v>2.2091603470845809</v>
      </c>
      <c r="X66">
        <f>ABS($C66-T66)/$C66*100</f>
        <v>2.1177266051067702</v>
      </c>
      <c r="Y66">
        <f>ABS($C66-U66)/$C66*100</f>
        <v>2.2007944245654771</v>
      </c>
      <c r="Z66" s="9">
        <f t="shared" si="0"/>
        <v>2.2089307391917572</v>
      </c>
      <c r="AA66" s="9">
        <f t="shared" si="1"/>
        <v>1.781288558374186</v>
      </c>
      <c r="AB66" s="9">
        <f t="shared" si="2"/>
        <v>1.7075637702892692</v>
      </c>
      <c r="AC66" s="9">
        <f t="shared" si="3"/>
        <v>1.7745429538357058</v>
      </c>
      <c r="AD66">
        <f>ABS(Z66)</f>
        <v>2.2089307391917572</v>
      </c>
      <c r="AE66">
        <f>ABS(AA66)</f>
        <v>1.781288558374186</v>
      </c>
      <c r="AF66">
        <f t="shared" si="4"/>
        <v>1.7075637702892692</v>
      </c>
      <c r="AG66">
        <f t="shared" si="5"/>
        <v>1.7745429538357058</v>
      </c>
      <c r="AH66" s="9">
        <f t="shared" si="6"/>
        <v>4.8793750105462426</v>
      </c>
      <c r="AI66" s="9">
        <f t="shared" si="7"/>
        <v>3.1729889281947856</v>
      </c>
      <c r="AJ66" s="9">
        <f t="shared" si="8"/>
        <v>2.915774029604504</v>
      </c>
      <c r="AK66" s="9">
        <f t="shared" si="9"/>
        <v>3.1490026950079519</v>
      </c>
      <c r="AL66" s="21">
        <f t="shared" si="50"/>
        <v>2.7395236866802862E-2</v>
      </c>
      <c r="AM66" s="21">
        <f t="shared" si="10"/>
        <v>2.2091603470845808E-2</v>
      </c>
      <c r="AN66" s="21">
        <f t="shared" si="11"/>
        <v>2.1177266051067702E-2</v>
      </c>
      <c r="AO66" s="21">
        <f t="shared" si="12"/>
        <v>2.2007944245654772E-2</v>
      </c>
      <c r="AP66" s="21">
        <f t="shared" si="13"/>
        <v>2.7395236866802862E-2</v>
      </c>
      <c r="AQ66" s="21">
        <f t="shared" si="13"/>
        <v>2.2091603470845808E-2</v>
      </c>
      <c r="AR66" s="21">
        <f t="shared" si="13"/>
        <v>2.1177266051067702E-2</v>
      </c>
      <c r="AS66" s="21">
        <f t="shared" ref="AS66:AS129" si="70">ABS(AO66)</f>
        <v>2.2007944245654772E-2</v>
      </c>
      <c r="AT66" s="21"/>
      <c r="AZ66">
        <f t="shared" si="68"/>
        <v>173.45111743081358</v>
      </c>
      <c r="BA66">
        <f t="shared" si="51"/>
        <v>173.78564309718774</v>
      </c>
      <c r="BB66">
        <f t="shared" si="52"/>
        <v>174.81467462077364</v>
      </c>
      <c r="BC66">
        <f t="shared" si="53"/>
        <v>175.34361002364551</v>
      </c>
      <c r="BD66" s="9">
        <f t="shared" si="14"/>
        <v>4.428811569186422</v>
      </c>
      <c r="BE66" s="9">
        <f t="shared" si="15"/>
        <v>4.0942859028122598</v>
      </c>
      <c r="BF66" s="9">
        <f t="shared" si="16"/>
        <v>3.06525437922636</v>
      </c>
      <c r="BG66" s="9">
        <f t="shared" si="17"/>
        <v>2.5363189763544938</v>
      </c>
      <c r="BH66">
        <f t="shared" si="18"/>
        <v>4.428811569186422</v>
      </c>
      <c r="BI66">
        <f t="shared" si="19"/>
        <v>4.0942859028122598</v>
      </c>
      <c r="BJ66">
        <f t="shared" si="20"/>
        <v>3.06525437922636</v>
      </c>
      <c r="BK66">
        <f t="shared" si="21"/>
        <v>2.5363189763544938</v>
      </c>
      <c r="BL66" s="9">
        <f t="shared" si="22"/>
        <v>19.614371915359499</v>
      </c>
      <c r="BM66" s="9">
        <f t="shared" si="23"/>
        <v>16.763177053967201</v>
      </c>
      <c r="BN66" s="9">
        <f t="shared" si="24"/>
        <v>9.395784409366378</v>
      </c>
      <c r="BO66" s="9">
        <f t="shared" si="25"/>
        <v>6.4329139498159069</v>
      </c>
      <c r="BP66" s="21">
        <f t="shared" si="26"/>
        <v>2.4897758808900931E-2</v>
      </c>
      <c r="BQ66" s="21">
        <f t="shared" si="27"/>
        <v>2.3017132544573143E-2</v>
      </c>
      <c r="BR66" s="21">
        <f t="shared" si="28"/>
        <v>1.7232154276530885E-2</v>
      </c>
      <c r="BS66" s="21">
        <f t="shared" si="29"/>
        <v>1.4258601240809432E-2</v>
      </c>
      <c r="BT66" s="21">
        <f t="shared" si="30"/>
        <v>2.4897758808900931E-2</v>
      </c>
      <c r="BU66" s="21">
        <f t="shared" si="31"/>
        <v>2.3017132544573143E-2</v>
      </c>
      <c r="BV66" s="21">
        <f t="shared" si="32"/>
        <v>1.7232154276530885E-2</v>
      </c>
      <c r="BW66" s="21">
        <f t="shared" si="33"/>
        <v>1.4258601240809432E-2</v>
      </c>
      <c r="CA66">
        <f t="shared" si="54"/>
        <v>78.924363229710735</v>
      </c>
      <c r="CC66">
        <f t="shared" si="55"/>
        <v>0.10938915685145033</v>
      </c>
      <c r="CD66" s="9">
        <f t="shared" si="34"/>
        <v>79.033752386562185</v>
      </c>
      <c r="CE66">
        <f t="shared" si="35"/>
        <v>1.5981746134378199</v>
      </c>
      <c r="CG66">
        <f t="shared" si="56"/>
        <v>3.1699153893982757E-2</v>
      </c>
      <c r="CH66" s="9">
        <f t="shared" si="36"/>
        <v>78.956062383604717</v>
      </c>
      <c r="CI66">
        <f t="shared" si="37"/>
        <v>1.6758646163952875</v>
      </c>
      <c r="CK66">
        <f t="shared" si="57"/>
        <v>-0.12743246883267581</v>
      </c>
      <c r="CL66" s="9">
        <f t="shared" si="38"/>
        <v>78.796930760878055</v>
      </c>
      <c r="CM66">
        <f t="shared" si="39"/>
        <v>1.8349962391219492</v>
      </c>
      <c r="CO66">
        <f t="shared" si="58"/>
        <v>-0.19981118842453274</v>
      </c>
      <c r="CP66" s="9">
        <f t="shared" si="40"/>
        <v>78.724552041286202</v>
      </c>
      <c r="CQ66">
        <f t="shared" si="41"/>
        <v>1.9073749587138025</v>
      </c>
      <c r="CY66">
        <f t="shared" si="69"/>
        <v>174.81467462077364</v>
      </c>
      <c r="DA66">
        <f t="shared" si="60"/>
        <v>0.29750338690037181</v>
      </c>
      <c r="DB66" s="9">
        <f t="shared" si="42"/>
        <v>175.112178007674</v>
      </c>
      <c r="DC66">
        <f t="shared" si="43"/>
        <v>2.7677509923260004</v>
      </c>
      <c r="DE66">
        <f t="shared" si="61"/>
        <v>0.78280528986783204</v>
      </c>
      <c r="DF66" s="9">
        <f t="shared" si="44"/>
        <v>175.59747991064148</v>
      </c>
      <c r="DG66">
        <f t="shared" si="45"/>
        <v>2.2824490893585221</v>
      </c>
      <c r="DI66">
        <f t="shared" si="62"/>
        <v>1.2217133338284758</v>
      </c>
      <c r="DJ66" s="9">
        <f t="shared" si="46"/>
        <v>176.03638795460213</v>
      </c>
      <c r="DK66">
        <f t="shared" si="47"/>
        <v>1.8435410453978704</v>
      </c>
      <c r="DM66">
        <f t="shared" si="63"/>
        <v>1.4699870459976656</v>
      </c>
      <c r="DN66" s="9">
        <f t="shared" si="48"/>
        <v>176.28466166677131</v>
      </c>
      <c r="DO66">
        <f t="shared" si="49"/>
        <v>1.5952673332286906</v>
      </c>
    </row>
    <row r="67" spans="1:119" x14ac:dyDescent="0.2">
      <c r="A67" s="3">
        <v>43874</v>
      </c>
      <c r="B67" s="4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  <c r="R67">
        <f t="shared" si="64"/>
        <v>78.776425179078927</v>
      </c>
      <c r="S67">
        <f t="shared" si="65"/>
        <v>79.42065078030555</v>
      </c>
      <c r="T67">
        <f t="shared" si="66"/>
        <v>79.9489014918843</v>
      </c>
      <c r="U67">
        <f t="shared" si="67"/>
        <v>80.24152755015615</v>
      </c>
      <c r="V67">
        <f>ABS($C67-R67)/$C67*100</f>
        <v>1.6004871445608408</v>
      </c>
      <c r="W67">
        <f>ABS($C67-S67)/$C67*100</f>
        <v>0.7957859260732405</v>
      </c>
      <c r="X67">
        <f>ABS($C67-T67)/$C67*100</f>
        <v>0.13594876582225018</v>
      </c>
      <c r="Y67">
        <f>ABS($C67-U67)/$C67*100</f>
        <v>0.22956999841845593</v>
      </c>
      <c r="Z67" s="9">
        <f t="shared" ref="Z67:Z130" si="71">C67-R67</f>
        <v>1.2813138209210706</v>
      </c>
      <c r="AA67" s="9">
        <f t="shared" ref="AA67:AA130" si="72">C67-S67</f>
        <v>0.63708821969444784</v>
      </c>
      <c r="AB67" s="9">
        <f t="shared" ref="AB67:AB130" si="73">C67-T67</f>
        <v>0.10883750811569826</v>
      </c>
      <c r="AC67" s="9">
        <f t="shared" ref="AC67:AC130" si="74">C67-U67</f>
        <v>-0.18378855015615159</v>
      </c>
      <c r="AD67">
        <f>ABS(Z67)</f>
        <v>1.2813138209210706</v>
      </c>
      <c r="AE67">
        <f>ABS(AA67)</f>
        <v>0.63708821969444784</v>
      </c>
      <c r="AF67">
        <f t="shared" ref="AF67:AF130" si="75">ABS(AB67)</f>
        <v>0.10883750811569826</v>
      </c>
      <c r="AG67">
        <f t="shared" ref="AG67:AG130" si="76">ABS(AC67)</f>
        <v>0.18378855015615159</v>
      </c>
      <c r="AH67" s="9">
        <f t="shared" ref="AH67:AH130" si="77">Z67^2</f>
        <v>1.6417651076833535</v>
      </c>
      <c r="AI67" s="9">
        <f t="shared" ref="AI67:AI130" si="78">AA67^2</f>
        <v>0.40588139967344106</v>
      </c>
      <c r="AJ67" s="9">
        <f t="shared" ref="AJ67:AJ130" si="79">AB67^2</f>
        <v>1.1845603172834684E-2</v>
      </c>
      <c r="AK67" s="9">
        <f t="shared" ref="AK67:AK130" si="80">AC67^2</f>
        <v>3.3778231168500247E-2</v>
      </c>
      <c r="AL67" s="21">
        <f t="shared" ref="AL67:AL130" si="81">Z67/C67</f>
        <v>1.6004871445608408E-2</v>
      </c>
      <c r="AM67" s="21">
        <f t="shared" ref="AM67:AM130" si="82">AA67/C67</f>
        <v>7.9578592607324056E-3</v>
      </c>
      <c r="AN67" s="21">
        <f t="shared" ref="AN67:AN130" si="83">AB67/C67</f>
        <v>1.3594876582225018E-3</v>
      </c>
      <c r="AO67" s="21">
        <f t="shared" ref="AO67:AO130" si="84">AC67/C67</f>
        <v>-2.2956999841845594E-3</v>
      </c>
      <c r="AP67" s="21">
        <f t="shared" ref="AP67:AS130" si="85">ABS(AL67)</f>
        <v>1.6004871445608408E-2</v>
      </c>
      <c r="AQ67" s="21">
        <f t="shared" si="85"/>
        <v>7.9578592607324056E-3</v>
      </c>
      <c r="AR67" s="21">
        <f t="shared" si="85"/>
        <v>1.3594876582225018E-3</v>
      </c>
      <c r="AS67" s="21">
        <f t="shared" si="70"/>
        <v>2.2956999841845594E-3</v>
      </c>
      <c r="AT67" s="21"/>
      <c r="AZ67">
        <f t="shared" si="68"/>
        <v>174.15972728188342</v>
      </c>
      <c r="BA67">
        <f t="shared" si="51"/>
        <v>175.09581458608767</v>
      </c>
      <c r="BB67">
        <f t="shared" si="52"/>
        <v>176.65382724830945</v>
      </c>
      <c r="BC67">
        <f t="shared" si="53"/>
        <v>177.32193882520201</v>
      </c>
      <c r="BD67" s="9">
        <f t="shared" ref="BD67:BD130" si="86">E67-AZ67</f>
        <v>2.6795217181165754</v>
      </c>
      <c r="BE67" s="9">
        <f t="shared" ref="BE67:BE130" si="87">E67-BA67</f>
        <v>1.7434344139123255</v>
      </c>
      <c r="BF67" s="9">
        <f t="shared" ref="BF67:BF130" si="88">E67-BB67</f>
        <v>0.18542175169054076</v>
      </c>
      <c r="BG67" s="9">
        <f t="shared" ref="BG67:BG130" si="89">E67-BC67</f>
        <v>-0.48268982520201575</v>
      </c>
      <c r="BH67">
        <f t="shared" ref="BH67:BH130" si="90">ABS(BD67)</f>
        <v>2.6795217181165754</v>
      </c>
      <c r="BI67">
        <f t="shared" ref="BI67:BI130" si="91">ABS(BE67)</f>
        <v>1.7434344139123255</v>
      </c>
      <c r="BJ67">
        <f t="shared" ref="BJ67:BJ130" si="92">ABS(BF67)</f>
        <v>0.18542175169054076</v>
      </c>
      <c r="BK67">
        <f t="shared" ref="BK67:BK130" si="93">ABS(BG67)</f>
        <v>0.48268982520201575</v>
      </c>
      <c r="BL67" s="9">
        <f t="shared" ref="BL67:BL130" si="94">BD67^2</f>
        <v>7.1798366378584042</v>
      </c>
      <c r="BM67" s="9">
        <f t="shared" ref="BM67:BM130" si="95">BE67^2</f>
        <v>3.0395635556138139</v>
      </c>
      <c r="BN67" s="9">
        <f t="shared" ref="BN67:BN130" si="96">BF67^2</f>
        <v>3.4381225999988552E-2</v>
      </c>
      <c r="BO67" s="9">
        <f t="shared" ref="BO67:BO130" si="97">BG67^2</f>
        <v>0.23298946735355253</v>
      </c>
      <c r="BP67" s="21">
        <f t="shared" ref="BP67:BP130" si="98">BD67/E67</f>
        <v>1.5152302066814225E-2</v>
      </c>
      <c r="BQ67" s="21">
        <f t="shared" ref="BQ67:BQ130" si="99">BE67/E67</f>
        <v>9.8588657425949904E-3</v>
      </c>
      <c r="BR67" s="21">
        <f t="shared" ref="BR67:BR130" si="100">BF67/E67</f>
        <v>1.048532793138817E-3</v>
      </c>
      <c r="BS67" s="21">
        <f t="shared" ref="BS67:BS130" si="101">BG67/E67</f>
        <v>-2.7295401215033195E-3</v>
      </c>
      <c r="BT67" s="21">
        <f t="shared" ref="BT67:BT130" si="102">ABS(BP67)</f>
        <v>1.5152302066814225E-2</v>
      </c>
      <c r="BU67" s="21">
        <f t="shared" ref="BU67:BU130" si="103">ABS(BQ67)</f>
        <v>9.8588657425949904E-3</v>
      </c>
      <c r="BV67" s="21">
        <f t="shared" ref="BV67:BV130" si="104">ABS(BR67)</f>
        <v>1.048532793138817E-3</v>
      </c>
      <c r="BW67" s="21">
        <f t="shared" ref="BW67:BW130" si="105">ABS(BS67)</f>
        <v>2.7295401215033195E-3</v>
      </c>
      <c r="CA67">
        <f t="shared" si="54"/>
        <v>79.9489014918843</v>
      </c>
      <c r="CC67">
        <f t="shared" si="55"/>
        <v>0.25581301370298859</v>
      </c>
      <c r="CD67" s="9">
        <f t="shared" ref="CD67:CD130" si="106">$CA67+CC67</f>
        <v>80.20471450558729</v>
      </c>
      <c r="CE67">
        <f t="shared" ref="CE67:CE130" si="107">ABS($C67-CD67)</f>
        <v>0.14697550558729233</v>
      </c>
      <c r="CG67">
        <f t="shared" si="56"/>
        <v>0.38912123287463213</v>
      </c>
      <c r="CH67" s="9">
        <f t="shared" ref="CH67:CH130" si="108">$CA67+CG67</f>
        <v>80.338022724758929</v>
      </c>
      <c r="CI67">
        <f t="shared" ref="CI67:CI130" si="109">ABS($C67-CH67)</f>
        <v>0.28028372475893093</v>
      </c>
      <c r="CK67">
        <f t="shared" si="57"/>
        <v>0.63286821363144274</v>
      </c>
      <c r="CL67" s="9">
        <f t="shared" ref="CL67:CL130" si="110">$CA67+CK67</f>
        <v>80.58176970551574</v>
      </c>
      <c r="CM67">
        <f t="shared" ref="CM67:CM130" si="111">ABS($C67-CL67)</f>
        <v>0.5240307055157416</v>
      </c>
      <c r="CO67">
        <f t="shared" si="58"/>
        <v>0.85312933908983068</v>
      </c>
      <c r="CP67" s="9">
        <f t="shared" ref="CP67:CP130" si="112">$CA67+CO67</f>
        <v>80.802030830974132</v>
      </c>
      <c r="CQ67">
        <f t="shared" ref="CQ67:CQ130" si="113">ABS($C67-CP67)</f>
        <v>0.74429183097413443</v>
      </c>
      <c r="CY67">
        <f t="shared" si="69"/>
        <v>176.65382724830945</v>
      </c>
      <c r="DA67">
        <f t="shared" si="60"/>
        <v>0.54416726540204197</v>
      </c>
      <c r="DB67" s="9">
        <f t="shared" ref="DB67:DB130" si="114">$CY67+DA67</f>
        <v>177.19799451371151</v>
      </c>
      <c r="DC67">
        <f t="shared" ref="DC67:DC130" si="115">ABS($E67-DB67)</f>
        <v>0.35874551371151142</v>
      </c>
      <c r="DE67">
        <f t="shared" si="61"/>
        <v>1.1630903314283043</v>
      </c>
      <c r="DF67" s="9">
        <f t="shared" ref="DF67:DF130" si="116">$CY67+DE67</f>
        <v>177.81691757973775</v>
      </c>
      <c r="DG67">
        <f t="shared" ref="DG67:DG130" si="117">ABS($E67-DF67)</f>
        <v>0.97766857973775245</v>
      </c>
      <c r="DI67">
        <f t="shared" si="62"/>
        <v>1.6292232676753167</v>
      </c>
      <c r="DJ67" s="9">
        <f t="shared" ref="DJ67:DJ130" si="118">$CY67+DI67</f>
        <v>178.28305051598477</v>
      </c>
      <c r="DK67">
        <f t="shared" ref="DK67:DK130" si="119">ABS($E67-DJ67)</f>
        <v>1.4438015159847737</v>
      </c>
      <c r="DM67">
        <f t="shared" si="63"/>
        <v>1.7874694461204701</v>
      </c>
      <c r="DN67" s="9">
        <f t="shared" ref="DN67:DN130" si="120">$CY67+DM67</f>
        <v>178.44129669442992</v>
      </c>
      <c r="DO67">
        <f t="shared" ref="DO67:DO130" si="121">ABS($E67-DN67)</f>
        <v>1.6020476944299276</v>
      </c>
    </row>
    <row r="68" spans="1:119" x14ac:dyDescent="0.2">
      <c r="A68" s="3">
        <v>43875</v>
      </c>
      <c r="B68" s="4">
        <v>67</v>
      </c>
      <c r="C68" s="1">
        <v>80.077461</v>
      </c>
      <c r="D68" s="2">
        <v>80113600</v>
      </c>
      <c r="E68" s="1">
        <v>177.516693</v>
      </c>
      <c r="F68" s="2">
        <v>2489000</v>
      </c>
      <c r="R68">
        <f t="shared" si="64"/>
        <v>78.981435390426299</v>
      </c>
      <c r="S68">
        <f t="shared" si="65"/>
        <v>79.62451901060777</v>
      </c>
      <c r="T68">
        <f t="shared" si="66"/>
        <v>80.014203996753722</v>
      </c>
      <c r="U68">
        <f t="shared" si="67"/>
        <v>80.098172481034354</v>
      </c>
      <c r="V68">
        <f>ABS($C68-R68)/$C68*100</f>
        <v>1.3687067445528784</v>
      </c>
      <c r="W68">
        <f>ABS($C68-S68)/$C68*100</f>
        <v>0.56562980860772982</v>
      </c>
      <c r="X68">
        <f>ABS($C68-T68)/$C68*100</f>
        <v>7.899476638785792E-2</v>
      </c>
      <c r="Y68">
        <f>ABS($C68-U68)/$C68*100</f>
        <v>2.5864307853559504E-2</v>
      </c>
      <c r="Z68" s="9">
        <f t="shared" si="71"/>
        <v>1.0960256095737009</v>
      </c>
      <c r="AA68" s="9">
        <f t="shared" si="72"/>
        <v>0.45294198939222952</v>
      </c>
      <c r="AB68" s="9">
        <f t="shared" si="73"/>
        <v>6.3257003246278032E-2</v>
      </c>
      <c r="AC68" s="9">
        <f t="shared" si="74"/>
        <v>-2.0711481034354051E-2</v>
      </c>
      <c r="AD68">
        <f>ABS(Z68)</f>
        <v>1.0960256095737009</v>
      </c>
      <c r="AE68">
        <f>ABS(AA68)</f>
        <v>0.45294198939222952</v>
      </c>
      <c r="AF68">
        <f t="shared" si="75"/>
        <v>6.3257003246278032E-2</v>
      </c>
      <c r="AG68">
        <f t="shared" si="76"/>
        <v>2.0711481034354051E-2</v>
      </c>
      <c r="AH68" s="9">
        <f t="shared" si="77"/>
        <v>1.2012721368414025</v>
      </c>
      <c r="AI68" s="9">
        <f t="shared" si="78"/>
        <v>0.20515644575459055</v>
      </c>
      <c r="AJ68" s="9">
        <f t="shared" si="79"/>
        <v>4.0014484596996294E-3</v>
      </c>
      <c r="AK68" s="9">
        <f t="shared" si="80"/>
        <v>4.2896544663640756E-4</v>
      </c>
      <c r="AL68" s="21">
        <f t="shared" si="81"/>
        <v>1.3687067445528785E-2</v>
      </c>
      <c r="AM68" s="21">
        <f t="shared" si="82"/>
        <v>5.6562980860772986E-3</v>
      </c>
      <c r="AN68" s="21">
        <f t="shared" si="83"/>
        <v>7.8994766387857922E-4</v>
      </c>
      <c r="AO68" s="21">
        <f t="shared" si="84"/>
        <v>-2.5864307853559504E-4</v>
      </c>
      <c r="AP68" s="21">
        <f t="shared" si="85"/>
        <v>1.3687067445528785E-2</v>
      </c>
      <c r="AQ68" s="21">
        <f t="shared" si="85"/>
        <v>5.6562980860772986E-3</v>
      </c>
      <c r="AR68" s="21">
        <f t="shared" si="85"/>
        <v>7.8994766387857922E-4</v>
      </c>
      <c r="AS68" s="21">
        <f t="shared" si="70"/>
        <v>2.5864307853559504E-4</v>
      </c>
      <c r="AT68" s="21"/>
      <c r="AZ68">
        <f t="shared" si="68"/>
        <v>174.58845075678207</v>
      </c>
      <c r="BA68">
        <f t="shared" ref="BA68:BA131" si="122">($AY$3*$E67)+((1-$AY$3)*BA67)</f>
        <v>175.65371359853961</v>
      </c>
      <c r="BB68">
        <f t="shared" ref="BB68:BB131" si="123">($AY$4*$E67)+((1-$AY$4)*BB67)</f>
        <v>176.76508029932376</v>
      </c>
      <c r="BC68">
        <f t="shared" ref="BC68:BC131" si="124">($AY$5*$E67)+((1-$AY$5)*BC67)</f>
        <v>176.94544076154446</v>
      </c>
      <c r="BD68" s="9">
        <f t="shared" si="86"/>
        <v>2.9282422432179374</v>
      </c>
      <c r="BE68" s="9">
        <f t="shared" si="87"/>
        <v>1.8629794014603931</v>
      </c>
      <c r="BF68" s="9">
        <f t="shared" si="88"/>
        <v>0.75161270067624741</v>
      </c>
      <c r="BG68" s="9">
        <f t="shared" si="89"/>
        <v>0.57125223845554274</v>
      </c>
      <c r="BH68">
        <f t="shared" si="90"/>
        <v>2.9282422432179374</v>
      </c>
      <c r="BI68">
        <f t="shared" si="91"/>
        <v>1.8629794014603931</v>
      </c>
      <c r="BJ68">
        <f t="shared" si="92"/>
        <v>0.75161270067624741</v>
      </c>
      <c r="BK68">
        <f t="shared" si="93"/>
        <v>0.57125223845554274</v>
      </c>
      <c r="BL68" s="9">
        <f t="shared" si="94"/>
        <v>8.574602634966018</v>
      </c>
      <c r="BM68" s="9">
        <f t="shared" si="95"/>
        <v>3.4706922502657247</v>
      </c>
      <c r="BN68" s="9">
        <f t="shared" si="96"/>
        <v>0.56492165181784226</v>
      </c>
      <c r="BO68" s="9">
        <f t="shared" si="97"/>
        <v>0.32632911994046826</v>
      </c>
      <c r="BP68" s="21">
        <f t="shared" si="98"/>
        <v>1.6495588069669241E-2</v>
      </c>
      <c r="BQ68" s="21">
        <f t="shared" si="99"/>
        <v>1.0494671627644579E-2</v>
      </c>
      <c r="BR68" s="21">
        <f t="shared" si="100"/>
        <v>4.2340395597401503E-3</v>
      </c>
      <c r="BS68" s="21">
        <f t="shared" si="101"/>
        <v>3.2180198312704187E-3</v>
      </c>
      <c r="BT68" s="21">
        <f t="shared" si="102"/>
        <v>1.6495588069669241E-2</v>
      </c>
      <c r="BU68" s="21">
        <f t="shared" si="103"/>
        <v>1.0494671627644579E-2</v>
      </c>
      <c r="BV68" s="21">
        <f t="shared" si="104"/>
        <v>4.2340395597401503E-3</v>
      </c>
      <c r="BW68" s="21">
        <f t="shared" si="105"/>
        <v>3.2180198312704187E-3</v>
      </c>
      <c r="CA68">
        <f t="shared" ref="CA68:CA131" si="125">($BZ$2*$C67)+((1-$BZ$2)*CA67)</f>
        <v>80.014203996753722</v>
      </c>
      <c r="CC68">
        <f t="shared" ref="CC68:CC131" si="126">($CB$2*($CA68-$CA67))+((1-$CB$2)*CC67)</f>
        <v>0.22533133228961791</v>
      </c>
      <c r="CD68" s="9">
        <f t="shared" si="106"/>
        <v>80.239535329043335</v>
      </c>
      <c r="CE68">
        <f t="shared" si="107"/>
        <v>0.1620743290433353</v>
      </c>
      <c r="CG68">
        <f t="shared" ref="CG68:CG131" si="127">($CF$2*($CA68-$CA67))+((1-$CF$2)*CG67)</f>
        <v>0.27254649079275639</v>
      </c>
      <c r="CH68" s="9">
        <f t="shared" si="108"/>
        <v>80.286750487546485</v>
      </c>
      <c r="CI68">
        <f t="shared" si="109"/>
        <v>0.20928948754648502</v>
      </c>
      <c r="CK68">
        <f t="shared" ref="CK68:CK131" si="128">($CJ$2*($CA68-$CA67))+((1-$CJ$2)*CK67)</f>
        <v>0.2582748458485089</v>
      </c>
      <c r="CL68" s="9">
        <f t="shared" si="110"/>
        <v>80.272478842602226</v>
      </c>
      <c r="CM68">
        <f t="shared" si="111"/>
        <v>0.19501784260222621</v>
      </c>
      <c r="CO68">
        <f t="shared" ref="CO68:CO131" si="129">($CN$2*($CA68-$CA67))+((1-$CN$2)*CO67)</f>
        <v>0.17559826166027906</v>
      </c>
      <c r="CP68" s="9">
        <f t="shared" si="112"/>
        <v>80.189802258414005</v>
      </c>
      <c r="CQ68">
        <f t="shared" si="113"/>
        <v>0.11234125841400555</v>
      </c>
      <c r="CY68">
        <f t="shared" si="69"/>
        <v>176.76508029932376</v>
      </c>
      <c r="DA68">
        <f t="shared" ref="DA68:DA131" si="130">($CZ$2*($CY68-$CY67))+((1-$CZ$2)*DA67)</f>
        <v>0.47490099110000356</v>
      </c>
      <c r="DB68" s="9">
        <f t="shared" si="114"/>
        <v>177.23998129042377</v>
      </c>
      <c r="DC68">
        <f t="shared" si="115"/>
        <v>0.27671170957623303</v>
      </c>
      <c r="DE68">
        <f t="shared" ref="DE68:DE131" si="131">($DD$2*($CY68-$CY67))+((1-$DD$2)*DE67)</f>
        <v>0.78442891047926344</v>
      </c>
      <c r="DF68" s="9">
        <f t="shared" si="116"/>
        <v>177.54950920980301</v>
      </c>
      <c r="DG68">
        <f t="shared" si="117"/>
        <v>3.2816209803002039E-2</v>
      </c>
      <c r="DI68">
        <f t="shared" ref="DI68:DI131" si="132">($DH$2*($CY68-$CY67))+((1-$DH$2)*DI67)</f>
        <v>0.62736292467904675</v>
      </c>
      <c r="DJ68" s="9">
        <f t="shared" si="118"/>
        <v>177.39244322400279</v>
      </c>
      <c r="DK68">
        <f t="shared" si="119"/>
        <v>0.12424977599721387</v>
      </c>
      <c r="DM68">
        <f t="shared" ref="DM68:DM131" si="133">($DL$2*($CY68-$CY67))+((1-$DL$2)*DM67)</f>
        <v>0.34592334632916533</v>
      </c>
      <c r="DN68" s="9">
        <f t="shared" si="120"/>
        <v>177.11100364565291</v>
      </c>
      <c r="DO68">
        <f t="shared" si="121"/>
        <v>0.40568935434708919</v>
      </c>
    </row>
    <row r="69" spans="1:119" x14ac:dyDescent="0.2">
      <c r="A69" s="3">
        <v>43879</v>
      </c>
      <c r="B69" s="4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  <c r="R69">
        <f t="shared" ref="R69:R132" si="134">($Q$2*$C68)+((1-$Q$2)*$R68)</f>
        <v>79.156799487958097</v>
      </c>
      <c r="S69">
        <f t="shared" ref="S69:S132" si="135">($Q$3*$C68)+((1-$Q$3)*$S68)</f>
        <v>79.769460447213277</v>
      </c>
      <c r="T69">
        <f t="shared" ref="T69:T132" si="136">($Q$4*$C68)+((1-$Q$4)*$T68)</f>
        <v>80.052158198701491</v>
      </c>
      <c r="U69">
        <f t="shared" ref="U69:U132" si="137">($Q$5*$C68)+((1-$Q$5)*$U68)</f>
        <v>80.082017525827553</v>
      </c>
      <c r="V69">
        <f>ABS($C69-R69)/$C69*100</f>
        <v>0.69405059563917948</v>
      </c>
      <c r="W69">
        <f>ABS($C69-S69)/$C69*100</f>
        <v>1.4734064315026403</v>
      </c>
      <c r="X69">
        <f>ABS($C69-T69)/$C69*100</f>
        <v>1.8330215482805507</v>
      </c>
      <c r="Y69">
        <f>ABS($C69-U69)/$C69*100</f>
        <v>1.8710051026414214</v>
      </c>
      <c r="Z69" s="9">
        <f t="shared" si="71"/>
        <v>-0.54560148795809482</v>
      </c>
      <c r="AA69" s="9">
        <f t="shared" si="72"/>
        <v>-1.158262447213275</v>
      </c>
      <c r="AB69" s="9">
        <f t="shared" si="73"/>
        <v>-1.4409601987014895</v>
      </c>
      <c r="AC69" s="9">
        <f t="shared" si="74"/>
        <v>-1.4708195258275509</v>
      </c>
      <c r="AD69">
        <f>ABS(Z69)</f>
        <v>0.54560148795809482</v>
      </c>
      <c r="AE69">
        <f>ABS(AA69)</f>
        <v>1.158262447213275</v>
      </c>
      <c r="AF69">
        <f t="shared" si="75"/>
        <v>1.4409601987014895</v>
      </c>
      <c r="AG69">
        <f t="shared" si="76"/>
        <v>1.4708195258275509</v>
      </c>
      <c r="AH69" s="9">
        <f t="shared" si="77"/>
        <v>0.29768098366208706</v>
      </c>
      <c r="AI69" s="9">
        <f t="shared" si="78"/>
        <v>1.3415718966244845</v>
      </c>
      <c r="AJ69" s="9">
        <f t="shared" si="79"/>
        <v>2.0763662942418359</v>
      </c>
      <c r="AK69" s="9">
        <f t="shared" si="80"/>
        <v>2.1633100775555816</v>
      </c>
      <c r="AL69" s="21">
        <f t="shared" si="81"/>
        <v>-6.9405059563917952E-3</v>
      </c>
      <c r="AM69" s="21">
        <f t="shared" si="82"/>
        <v>-1.4734064315026402E-2</v>
      </c>
      <c r="AN69" s="21">
        <f t="shared" si="83"/>
        <v>-1.8330215482805508E-2</v>
      </c>
      <c r="AO69" s="21">
        <f t="shared" si="84"/>
        <v>-1.8710051026414213E-2</v>
      </c>
      <c r="AP69" s="21">
        <f t="shared" si="85"/>
        <v>6.9405059563917952E-3</v>
      </c>
      <c r="AQ69" s="21">
        <f t="shared" si="85"/>
        <v>1.4734064315026402E-2</v>
      </c>
      <c r="AR69" s="21">
        <f t="shared" si="85"/>
        <v>1.8330215482805508E-2</v>
      </c>
      <c r="AS69" s="21">
        <f t="shared" si="70"/>
        <v>1.8710051026414213E-2</v>
      </c>
      <c r="AT69" s="21"/>
      <c r="AZ69">
        <f t="shared" ref="AZ69:AZ132" si="138">($AY$2*$E68)+((1-$AY$2)*AZ68)</f>
        <v>175.05696951569695</v>
      </c>
      <c r="BA69">
        <f t="shared" si="122"/>
        <v>176.24986700700691</v>
      </c>
      <c r="BB69">
        <f t="shared" si="123"/>
        <v>177.2160479197295</v>
      </c>
      <c r="BC69">
        <f t="shared" si="124"/>
        <v>177.39101750753977</v>
      </c>
      <c r="BD69" s="9">
        <f t="shared" si="86"/>
        <v>1.0950234843030557</v>
      </c>
      <c r="BE69" s="9">
        <f t="shared" si="87"/>
        <v>-9.7874007006907959E-2</v>
      </c>
      <c r="BF69" s="9">
        <f t="shared" si="88"/>
        <v>-1.0640549197295002</v>
      </c>
      <c r="BG69" s="9">
        <f t="shared" si="89"/>
        <v>-1.2390245075397672</v>
      </c>
      <c r="BH69">
        <f t="shared" si="90"/>
        <v>1.0950234843030557</v>
      </c>
      <c r="BI69">
        <f t="shared" si="91"/>
        <v>9.7874007006907959E-2</v>
      </c>
      <c r="BJ69">
        <f t="shared" si="92"/>
        <v>1.0640549197295002</v>
      </c>
      <c r="BK69">
        <f t="shared" si="93"/>
        <v>1.2390245075397672</v>
      </c>
      <c r="BL69" s="9">
        <f t="shared" si="94"/>
        <v>1.1990764311752045</v>
      </c>
      <c r="BM69" s="9">
        <f t="shared" si="95"/>
        <v>9.5793212475882676E-3</v>
      </c>
      <c r="BN69" s="9">
        <f t="shared" si="96"/>
        <v>1.1322128722005531</v>
      </c>
      <c r="BO69" s="9">
        <f t="shared" si="97"/>
        <v>1.5351817302841626</v>
      </c>
      <c r="BP69" s="21">
        <f t="shared" si="98"/>
        <v>6.2163559188516005E-3</v>
      </c>
      <c r="BQ69" s="21">
        <f t="shared" si="99"/>
        <v>-5.556224788606732E-4</v>
      </c>
      <c r="BR69" s="21">
        <f t="shared" si="100"/>
        <v>-6.0405499909927229E-3</v>
      </c>
      <c r="BS69" s="21">
        <f t="shared" si="101"/>
        <v>-7.0338375765056898E-3</v>
      </c>
      <c r="BT69" s="21">
        <f t="shared" si="102"/>
        <v>6.2163559188516005E-3</v>
      </c>
      <c r="BU69" s="21">
        <f t="shared" si="103"/>
        <v>5.556224788606732E-4</v>
      </c>
      <c r="BV69" s="21">
        <f t="shared" si="104"/>
        <v>6.0405499909927229E-3</v>
      </c>
      <c r="BW69" s="21">
        <f t="shared" si="105"/>
        <v>7.0338375765056898E-3</v>
      </c>
      <c r="CA69">
        <f t="shared" si="125"/>
        <v>80.052158198701491</v>
      </c>
      <c r="CC69">
        <f t="shared" si="126"/>
        <v>0.19535099143492218</v>
      </c>
      <c r="CD69" s="9">
        <f t="shared" si="106"/>
        <v>80.247509190136412</v>
      </c>
      <c r="CE69">
        <f t="shared" si="107"/>
        <v>1.6363111901364107</v>
      </c>
      <c r="CG69">
        <f t="shared" si="127"/>
        <v>0.18809326680856117</v>
      </c>
      <c r="CH69" s="9">
        <f t="shared" si="108"/>
        <v>80.240251465510056</v>
      </c>
      <c r="CI69">
        <f t="shared" si="109"/>
        <v>1.6290534655100544</v>
      </c>
      <c r="CK69">
        <f t="shared" si="128"/>
        <v>0.11286322087402099</v>
      </c>
      <c r="CL69" s="9">
        <f t="shared" si="110"/>
        <v>80.16502141957551</v>
      </c>
      <c r="CM69">
        <f t="shared" si="111"/>
        <v>1.5538234195755081</v>
      </c>
      <c r="CO69">
        <f t="shared" si="129"/>
        <v>5.7224370307520978E-2</v>
      </c>
      <c r="CP69" s="9">
        <f t="shared" si="112"/>
        <v>80.109382569009014</v>
      </c>
      <c r="CQ69">
        <f t="shared" si="113"/>
        <v>1.4981845690090125</v>
      </c>
      <c r="CY69">
        <f t="shared" si="69"/>
        <v>177.2160479197295</v>
      </c>
      <c r="DA69">
        <f t="shared" si="130"/>
        <v>0.47107165178892269</v>
      </c>
      <c r="DB69" s="9">
        <f t="shared" si="114"/>
        <v>177.68711957151842</v>
      </c>
      <c r="DC69">
        <f t="shared" si="115"/>
        <v>1.5351265715184184</v>
      </c>
      <c r="DE69">
        <f t="shared" si="131"/>
        <v>0.66438284605279796</v>
      </c>
      <c r="DF69" s="9">
        <f t="shared" si="116"/>
        <v>177.88043076578231</v>
      </c>
      <c r="DG69">
        <f t="shared" si="117"/>
        <v>1.7284377657823029</v>
      </c>
      <c r="DI69">
        <f t="shared" si="132"/>
        <v>0.51094202385866994</v>
      </c>
      <c r="DJ69" s="9">
        <f t="shared" si="118"/>
        <v>177.72698994358817</v>
      </c>
      <c r="DK69">
        <f t="shared" si="119"/>
        <v>1.574996943588161</v>
      </c>
      <c r="DM69">
        <f t="shared" si="133"/>
        <v>0.43626142203502682</v>
      </c>
      <c r="DN69" s="9">
        <f t="shared" si="120"/>
        <v>177.65230934176452</v>
      </c>
      <c r="DO69">
        <f t="shared" si="121"/>
        <v>1.5003163417645169</v>
      </c>
    </row>
    <row r="70" spans="1:119" x14ac:dyDescent="0.2">
      <c r="A70" s="3">
        <v>43880</v>
      </c>
      <c r="B70" s="4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  <c r="R70">
        <f t="shared" si="134"/>
        <v>79.069503249884804</v>
      </c>
      <c r="S70">
        <f t="shared" si="135"/>
        <v>79.398816464105025</v>
      </c>
      <c r="T70">
        <f t="shared" si="136"/>
        <v>79.187582079480592</v>
      </c>
      <c r="U70">
        <f t="shared" si="137"/>
        <v>78.934778295682065</v>
      </c>
      <c r="V70">
        <f>ABS($C70-R70)/$C70*100</f>
        <v>0.85291698032325636</v>
      </c>
      <c r="W70">
        <f>ABS($C70-S70)/$C70*100</f>
        <v>0.43998350726749358</v>
      </c>
      <c r="X70">
        <f>ABS($C70-T70)/$C70*100</f>
        <v>0.70485519873090863</v>
      </c>
      <c r="Y70">
        <f>ABS($C70-U70)/$C70*100</f>
        <v>1.0218517234308087</v>
      </c>
      <c r="Z70" s="9">
        <f t="shared" si="71"/>
        <v>0.68019875011519559</v>
      </c>
      <c r="AA70" s="9">
        <f t="shared" si="72"/>
        <v>0.35088553589497451</v>
      </c>
      <c r="AB70" s="9">
        <f t="shared" si="73"/>
        <v>0.5621199205194074</v>
      </c>
      <c r="AC70" s="9">
        <f t="shared" si="74"/>
        <v>0.81492370431793404</v>
      </c>
      <c r="AD70">
        <f>ABS(Z70)</f>
        <v>0.68019875011519559</v>
      </c>
      <c r="AE70">
        <f>ABS(AA70)</f>
        <v>0.35088553589497451</v>
      </c>
      <c r="AF70">
        <f t="shared" si="75"/>
        <v>0.5621199205194074</v>
      </c>
      <c r="AG70">
        <f t="shared" si="76"/>
        <v>0.81492370431793404</v>
      </c>
      <c r="AH70" s="9">
        <f t="shared" si="77"/>
        <v>0.46267033965827431</v>
      </c>
      <c r="AI70" s="9">
        <f t="shared" si="78"/>
        <v>0.12312065930030344</v>
      </c>
      <c r="AJ70" s="9">
        <f t="shared" si="79"/>
        <v>0.3159788050447449</v>
      </c>
      <c r="AK70" s="9">
        <f t="shared" si="80"/>
        <v>0.6641006438592636</v>
      </c>
      <c r="AL70" s="21">
        <f t="shared" si="81"/>
        <v>8.5291698032325634E-3</v>
      </c>
      <c r="AM70" s="21">
        <f t="shared" si="82"/>
        <v>4.3998350726749359E-3</v>
      </c>
      <c r="AN70" s="21">
        <f t="shared" si="83"/>
        <v>7.0485519873090862E-3</v>
      </c>
      <c r="AO70" s="21">
        <f t="shared" si="84"/>
        <v>1.0218517234308087E-2</v>
      </c>
      <c r="AP70" s="21">
        <f t="shared" si="85"/>
        <v>8.5291698032325634E-3</v>
      </c>
      <c r="AQ70" s="21">
        <f t="shared" si="85"/>
        <v>4.3998350726749359E-3</v>
      </c>
      <c r="AR70" s="21">
        <f t="shared" si="85"/>
        <v>7.0485519873090862E-3</v>
      </c>
      <c r="AS70" s="21">
        <f t="shared" si="70"/>
        <v>1.0218517234308087E-2</v>
      </c>
      <c r="AT70" s="21"/>
      <c r="AZ70">
        <f t="shared" si="138"/>
        <v>175.23217327318542</v>
      </c>
      <c r="BA70">
        <f t="shared" si="122"/>
        <v>176.2185473247647</v>
      </c>
      <c r="BB70">
        <f t="shared" si="123"/>
        <v>176.5776149678918</v>
      </c>
      <c r="BC70">
        <f t="shared" si="124"/>
        <v>176.42457839165877</v>
      </c>
      <c r="BD70" s="9">
        <f t="shared" si="86"/>
        <v>2.3335917268145749</v>
      </c>
      <c r="BE70" s="9">
        <f t="shared" si="87"/>
        <v>1.3472176752352993</v>
      </c>
      <c r="BF70" s="9">
        <f t="shared" si="88"/>
        <v>0.98815003210819441</v>
      </c>
      <c r="BG70" s="9">
        <f t="shared" si="89"/>
        <v>1.1411866083412292</v>
      </c>
      <c r="BH70">
        <f t="shared" si="90"/>
        <v>2.3335917268145749</v>
      </c>
      <c r="BI70">
        <f t="shared" si="91"/>
        <v>1.3472176752352993</v>
      </c>
      <c r="BJ70">
        <f t="shared" si="92"/>
        <v>0.98815003210819441</v>
      </c>
      <c r="BK70">
        <f t="shared" si="93"/>
        <v>1.1411866083412292</v>
      </c>
      <c r="BL70" s="9">
        <f t="shared" si="94"/>
        <v>5.4456503474574296</v>
      </c>
      <c r="BM70" s="9">
        <f t="shared" si="95"/>
        <v>1.8149954644664046</v>
      </c>
      <c r="BN70" s="9">
        <f t="shared" si="96"/>
        <v>0.97644048595542565</v>
      </c>
      <c r="BO70" s="9">
        <f t="shared" si="97"/>
        <v>1.3023068750573581</v>
      </c>
      <c r="BP70" s="21">
        <f t="shared" si="98"/>
        <v>1.3142126393646742E-2</v>
      </c>
      <c r="BQ70" s="21">
        <f t="shared" si="99"/>
        <v>7.5871476420879859E-3</v>
      </c>
      <c r="BR70" s="21">
        <f t="shared" si="100"/>
        <v>5.5649805699212029E-3</v>
      </c>
      <c r="BS70" s="21">
        <f t="shared" si="101"/>
        <v>6.4268391395223582E-3</v>
      </c>
      <c r="BT70" s="21">
        <f t="shared" si="102"/>
        <v>1.3142126393646742E-2</v>
      </c>
      <c r="BU70" s="21">
        <f t="shared" si="103"/>
        <v>7.5871476420879859E-3</v>
      </c>
      <c r="BV70" s="21">
        <f t="shared" si="104"/>
        <v>5.5649805699212029E-3</v>
      </c>
      <c r="BW70" s="21">
        <f t="shared" si="105"/>
        <v>6.4268391395223582E-3</v>
      </c>
      <c r="CA70">
        <f t="shared" si="125"/>
        <v>79.187582079480592</v>
      </c>
      <c r="CC70">
        <f t="shared" si="126"/>
        <v>2.5762653729990731E-2</v>
      </c>
      <c r="CD70" s="9">
        <f t="shared" si="106"/>
        <v>79.213344733210576</v>
      </c>
      <c r="CE70">
        <f t="shared" si="107"/>
        <v>0.53635726678942319</v>
      </c>
      <c r="CG70">
        <f t="shared" si="127"/>
        <v>-0.19086771216204459</v>
      </c>
      <c r="CH70" s="9">
        <f t="shared" si="108"/>
        <v>78.996714367318546</v>
      </c>
      <c r="CI70">
        <f t="shared" si="109"/>
        <v>0.75298763268145308</v>
      </c>
      <c r="CK70">
        <f t="shared" si="128"/>
        <v>-0.53224674358862645</v>
      </c>
      <c r="CL70" s="9">
        <f t="shared" si="110"/>
        <v>78.655335335891962</v>
      </c>
      <c r="CM70">
        <f t="shared" si="111"/>
        <v>1.094366664108037</v>
      </c>
      <c r="CO70">
        <f t="shared" si="129"/>
        <v>-0.73552405068692051</v>
      </c>
      <c r="CP70" s="9">
        <f t="shared" si="112"/>
        <v>78.452058028793672</v>
      </c>
      <c r="CQ70">
        <f t="shared" si="113"/>
        <v>1.2976439712063268</v>
      </c>
      <c r="CY70">
        <f t="shared" si="69"/>
        <v>176.5776149678918</v>
      </c>
      <c r="DA70">
        <f t="shared" si="130"/>
        <v>0.293550915208663</v>
      </c>
      <c r="DB70" s="9">
        <f t="shared" si="114"/>
        <v>176.87116588310047</v>
      </c>
      <c r="DC70">
        <f t="shared" si="115"/>
        <v>0.69459911689952492</v>
      </c>
      <c r="DE70">
        <f t="shared" si="131"/>
        <v>0.19536915881221867</v>
      </c>
      <c r="DF70" s="9">
        <f t="shared" si="116"/>
        <v>176.77298412670402</v>
      </c>
      <c r="DG70">
        <f t="shared" si="117"/>
        <v>0.79278087329598179</v>
      </c>
      <c r="DI70">
        <f t="shared" si="132"/>
        <v>-0.24764546010093433</v>
      </c>
      <c r="DJ70" s="9">
        <f t="shared" si="118"/>
        <v>176.32996950779088</v>
      </c>
      <c r="DK70">
        <f t="shared" si="119"/>
        <v>1.235795492209121</v>
      </c>
      <c r="DM70">
        <f t="shared" si="133"/>
        <v>-0.48797573949551837</v>
      </c>
      <c r="DN70" s="9">
        <f t="shared" si="120"/>
        <v>176.08963922839629</v>
      </c>
      <c r="DO70">
        <f t="shared" si="121"/>
        <v>1.4761257716037051</v>
      </c>
    </row>
    <row r="71" spans="1:119" x14ac:dyDescent="0.2">
      <c r="A71" s="3">
        <v>43881</v>
      </c>
      <c r="B71" s="4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  <c r="R71">
        <f t="shared" si="134"/>
        <v>79.178335049903225</v>
      </c>
      <c r="S71">
        <f t="shared" si="135"/>
        <v>79.511099835591409</v>
      </c>
      <c r="T71">
        <f t="shared" si="136"/>
        <v>79.524854031792245</v>
      </c>
      <c r="U71">
        <f t="shared" si="137"/>
        <v>79.570418785050052</v>
      </c>
      <c r="V71">
        <f>ABS($C71-R71)/$C71*100</f>
        <v>0.31263925025384109</v>
      </c>
      <c r="W71">
        <f>ABS($C71-S71)/$C71*100</f>
        <v>0.73422570923770714</v>
      </c>
      <c r="X71">
        <f>ABS($C71-T71)/$C71*100</f>
        <v>0.75165117948537086</v>
      </c>
      <c r="Y71">
        <f>ABS($C71-U71)/$C71*100</f>
        <v>0.80937808992364235</v>
      </c>
      <c r="Z71" s="9">
        <f t="shared" si="71"/>
        <v>-0.24677104990323073</v>
      </c>
      <c r="AA71" s="9">
        <f t="shared" si="72"/>
        <v>-0.57953583559141464</v>
      </c>
      <c r="AB71" s="9">
        <f t="shared" si="73"/>
        <v>-0.59329003179225026</v>
      </c>
      <c r="AC71" s="9">
        <f t="shared" si="74"/>
        <v>-0.63885478505005722</v>
      </c>
      <c r="AD71">
        <f>ABS(Z71)</f>
        <v>0.24677104990323073</v>
      </c>
      <c r="AE71">
        <f>ABS(AA71)</f>
        <v>0.57953583559141464</v>
      </c>
      <c r="AF71">
        <f t="shared" si="75"/>
        <v>0.59329003179225026</v>
      </c>
      <c r="AG71">
        <f t="shared" si="76"/>
        <v>0.63885478505005722</v>
      </c>
      <c r="AH71" s="9">
        <f t="shared" si="77"/>
        <v>6.0895951070342791E-2</v>
      </c>
      <c r="AI71" s="9">
        <f t="shared" si="78"/>
        <v>0.33586178473463918</v>
      </c>
      <c r="AJ71" s="9">
        <f t="shared" si="79"/>
        <v>0.35199306182404932</v>
      </c>
      <c r="AK71" s="9">
        <f t="shared" si="80"/>
        <v>0.4081354363813548</v>
      </c>
      <c r="AL71" s="21">
        <f t="shared" si="81"/>
        <v>-3.126392502538411E-3</v>
      </c>
      <c r="AM71" s="21">
        <f t="shared" si="82"/>
        <v>-7.3422570923770709E-3</v>
      </c>
      <c r="AN71" s="21">
        <f t="shared" si="83"/>
        <v>-7.5165117948537081E-3</v>
      </c>
      <c r="AO71" s="21">
        <f t="shared" si="84"/>
        <v>-8.0937808992364232E-3</v>
      </c>
      <c r="AP71" s="21">
        <f t="shared" si="85"/>
        <v>3.126392502538411E-3</v>
      </c>
      <c r="AQ71" s="21">
        <f t="shared" si="85"/>
        <v>7.3422570923770709E-3</v>
      </c>
      <c r="AR71" s="21">
        <f t="shared" si="85"/>
        <v>7.5165117948537081E-3</v>
      </c>
      <c r="AS71" s="21">
        <f t="shared" si="70"/>
        <v>8.0937808992364232E-3</v>
      </c>
      <c r="AT71" s="21"/>
      <c r="AZ71">
        <f t="shared" si="138"/>
        <v>175.60554794947575</v>
      </c>
      <c r="BA71">
        <f t="shared" si="122"/>
        <v>176.64965698083998</v>
      </c>
      <c r="BB71">
        <f t="shared" si="123"/>
        <v>177.17050498715673</v>
      </c>
      <c r="BC71">
        <f t="shared" si="124"/>
        <v>177.31470394616494</v>
      </c>
      <c r="BD71" s="9">
        <f t="shared" si="86"/>
        <v>1.8031430505242554</v>
      </c>
      <c r="BE71" s="9">
        <f t="shared" si="87"/>
        <v>0.75903401916002622</v>
      </c>
      <c r="BF71" s="9">
        <f t="shared" si="88"/>
        <v>0.23818601284327201</v>
      </c>
      <c r="BG71" s="9">
        <f t="shared" si="89"/>
        <v>9.3987053835064671E-2</v>
      </c>
      <c r="BH71">
        <f t="shared" si="90"/>
        <v>1.8031430505242554</v>
      </c>
      <c r="BI71">
        <f t="shared" si="91"/>
        <v>0.75903401916002622</v>
      </c>
      <c r="BJ71">
        <f t="shared" si="92"/>
        <v>0.23818601284327201</v>
      </c>
      <c r="BK71">
        <f t="shared" si="93"/>
        <v>9.3987053835064671E-2</v>
      </c>
      <c r="BL71" s="9">
        <f t="shared" si="94"/>
        <v>3.2513248606539173</v>
      </c>
      <c r="BM71" s="9">
        <f t="shared" si="95"/>
        <v>0.57613264224222305</v>
      </c>
      <c r="BN71" s="9">
        <f t="shared" si="96"/>
        <v>5.6732576714175337E-2</v>
      </c>
      <c r="BO71" s="9">
        <f t="shared" si="97"/>
        <v>8.8335662885953448E-3</v>
      </c>
      <c r="BP71" s="21">
        <f t="shared" si="98"/>
        <v>1.0163780817954715E-2</v>
      </c>
      <c r="BQ71" s="21">
        <f t="shared" si="99"/>
        <v>4.2784489016945973E-3</v>
      </c>
      <c r="BR71" s="21">
        <f t="shared" si="100"/>
        <v>1.342583677838376E-3</v>
      </c>
      <c r="BS71" s="21">
        <f t="shared" si="101"/>
        <v>5.2977705491928054E-4</v>
      </c>
      <c r="BT71" s="21">
        <f t="shared" si="102"/>
        <v>1.0163780817954715E-2</v>
      </c>
      <c r="BU71" s="21">
        <f t="shared" si="103"/>
        <v>4.2784489016945973E-3</v>
      </c>
      <c r="BV71" s="21">
        <f t="shared" si="104"/>
        <v>1.342583677838376E-3</v>
      </c>
      <c r="BW71" s="21">
        <f t="shared" si="105"/>
        <v>5.2977705491928054E-4</v>
      </c>
      <c r="CA71">
        <f t="shared" si="125"/>
        <v>79.524854031792245</v>
      </c>
      <c r="CC71">
        <f t="shared" si="126"/>
        <v>7.5604141503056693E-2</v>
      </c>
      <c r="CD71" s="9">
        <f t="shared" si="106"/>
        <v>79.600458173295308</v>
      </c>
      <c r="CE71">
        <f t="shared" si="107"/>
        <v>0.66889417329531398</v>
      </c>
      <c r="CG71">
        <f t="shared" si="127"/>
        <v>-7.374329515134892E-4</v>
      </c>
      <c r="CH71" s="9">
        <f t="shared" si="108"/>
        <v>79.524116598840735</v>
      </c>
      <c r="CI71">
        <f t="shared" si="109"/>
        <v>0.59255259884074007</v>
      </c>
      <c r="CK71">
        <f t="shared" si="128"/>
        <v>4.1635595705557998E-2</v>
      </c>
      <c r="CL71" s="9">
        <f t="shared" si="110"/>
        <v>79.566489627497802</v>
      </c>
      <c r="CM71">
        <f t="shared" si="111"/>
        <v>0.63492562749780745</v>
      </c>
      <c r="CO71">
        <f t="shared" si="129"/>
        <v>0.18708051189185265</v>
      </c>
      <c r="CP71" s="9">
        <f t="shared" si="112"/>
        <v>79.711934543684094</v>
      </c>
      <c r="CQ71">
        <f t="shared" si="113"/>
        <v>0.78037054368409997</v>
      </c>
      <c r="CY71">
        <f t="shared" si="69"/>
        <v>177.17050498715673</v>
      </c>
      <c r="DA71">
        <f t="shared" si="130"/>
        <v>0.34144517185766537</v>
      </c>
      <c r="DB71" s="9">
        <f t="shared" si="114"/>
        <v>177.51195015901439</v>
      </c>
      <c r="DC71">
        <f t="shared" si="115"/>
        <v>0.1032591590143852</v>
      </c>
      <c r="DE71">
        <f t="shared" si="131"/>
        <v>0.33847666857519404</v>
      </c>
      <c r="DF71" s="9">
        <f t="shared" si="116"/>
        <v>177.50898165573193</v>
      </c>
      <c r="DG71">
        <f t="shared" si="117"/>
        <v>0.10029065573192497</v>
      </c>
      <c r="DI71">
        <f t="shared" si="132"/>
        <v>0.30710795628053489</v>
      </c>
      <c r="DJ71" s="9">
        <f t="shared" si="118"/>
        <v>177.47761294343726</v>
      </c>
      <c r="DK71">
        <f t="shared" si="119"/>
        <v>6.8921943437260325E-2</v>
      </c>
      <c r="DM71">
        <f t="shared" si="133"/>
        <v>0.44156881303846546</v>
      </c>
      <c r="DN71" s="9">
        <f t="shared" si="120"/>
        <v>177.61207380019519</v>
      </c>
      <c r="DO71">
        <f t="shared" si="121"/>
        <v>0.20338280019518606</v>
      </c>
    </row>
    <row r="72" spans="1:119" x14ac:dyDescent="0.2">
      <c r="A72" s="3">
        <v>43882</v>
      </c>
      <c r="B72" s="4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  <c r="R72">
        <f t="shared" si="134"/>
        <v>79.138851681918709</v>
      </c>
      <c r="S72">
        <f t="shared" si="135"/>
        <v>79.325648368202152</v>
      </c>
      <c r="T72">
        <f t="shared" si="136"/>
        <v>79.168880012716897</v>
      </c>
      <c r="U72">
        <f t="shared" si="137"/>
        <v>79.072112052711006</v>
      </c>
      <c r="V72">
        <f>ABS($C72-R72)/$C72*100</f>
        <v>2.5846265540940396</v>
      </c>
      <c r="W72">
        <f>ABS($C72-S72)/$C72*100</f>
        <v>2.8267638595599904</v>
      </c>
      <c r="X72">
        <f>ABS($C72-T72)/$C72*100</f>
        <v>2.6235511156147977</v>
      </c>
      <c r="Y72">
        <f>ABS($C72-U72)/$C72*100</f>
        <v>2.4981145591241258</v>
      </c>
      <c r="Z72" s="9">
        <f t="shared" si="71"/>
        <v>-1.9939086819187111</v>
      </c>
      <c r="AA72" s="9">
        <f t="shared" si="72"/>
        <v>-2.1807053682021547</v>
      </c>
      <c r="AB72" s="9">
        <f t="shared" si="73"/>
        <v>-2.0239370127168996</v>
      </c>
      <c r="AC72" s="9">
        <f t="shared" si="74"/>
        <v>-1.9271690527110081</v>
      </c>
      <c r="AD72">
        <f>ABS(Z72)</f>
        <v>1.9939086819187111</v>
      </c>
      <c r="AE72">
        <f>ABS(AA72)</f>
        <v>2.1807053682021547</v>
      </c>
      <c r="AF72">
        <f t="shared" si="75"/>
        <v>2.0239370127168996</v>
      </c>
      <c r="AG72">
        <f t="shared" si="76"/>
        <v>1.9271690527110081</v>
      </c>
      <c r="AH72" s="9">
        <f t="shared" si="77"/>
        <v>3.9756718318308115</v>
      </c>
      <c r="AI72" s="9">
        <f t="shared" si="78"/>
        <v>4.7554759029056948</v>
      </c>
      <c r="AJ72" s="9">
        <f t="shared" si="79"/>
        <v>4.0963210314454077</v>
      </c>
      <c r="AK72" s="9">
        <f t="shared" si="80"/>
        <v>3.7139805577270444</v>
      </c>
      <c r="AL72" s="21">
        <f t="shared" si="81"/>
        <v>-2.5846265540940397E-2</v>
      </c>
      <c r="AM72" s="21">
        <f t="shared" si="82"/>
        <v>-2.8267638595599904E-2</v>
      </c>
      <c r="AN72" s="21">
        <f t="shared" si="83"/>
        <v>-2.6235511156147976E-2</v>
      </c>
      <c r="AO72" s="21">
        <f t="shared" si="84"/>
        <v>-2.4981145591241257E-2</v>
      </c>
      <c r="AP72" s="21">
        <f t="shared" si="85"/>
        <v>2.5846265540940397E-2</v>
      </c>
      <c r="AQ72" s="21">
        <f t="shared" si="85"/>
        <v>2.8267638595599904E-2</v>
      </c>
      <c r="AR72" s="21">
        <f t="shared" si="85"/>
        <v>2.6235511156147976E-2</v>
      </c>
      <c r="AS72" s="21">
        <f t="shared" si="70"/>
        <v>2.4981145591241257E-2</v>
      </c>
      <c r="AT72" s="21"/>
      <c r="AZ72">
        <f t="shared" si="138"/>
        <v>175.8940508375596</v>
      </c>
      <c r="BA72">
        <f t="shared" si="122"/>
        <v>176.89254786697117</v>
      </c>
      <c r="BB72">
        <f t="shared" si="123"/>
        <v>177.3134165948627</v>
      </c>
      <c r="BC72">
        <f t="shared" si="124"/>
        <v>177.38801384815631</v>
      </c>
      <c r="BD72" s="9">
        <f t="shared" si="86"/>
        <v>0.70957116244039753</v>
      </c>
      <c r="BE72" s="9">
        <f t="shared" si="87"/>
        <v>-0.2889258669711694</v>
      </c>
      <c r="BF72" s="9">
        <f t="shared" si="88"/>
        <v>-0.70979459486270002</v>
      </c>
      <c r="BG72" s="9">
        <f t="shared" si="89"/>
        <v>-0.78439184815630369</v>
      </c>
      <c r="BH72">
        <f t="shared" si="90"/>
        <v>0.70957116244039753</v>
      </c>
      <c r="BI72">
        <f t="shared" si="91"/>
        <v>0.2889258669711694</v>
      </c>
      <c r="BJ72">
        <f t="shared" si="92"/>
        <v>0.70979459486270002</v>
      </c>
      <c r="BK72">
        <f t="shared" si="93"/>
        <v>0.78439184815630369</v>
      </c>
      <c r="BL72" s="9">
        <f t="shared" si="94"/>
        <v>0.50349123456701705</v>
      </c>
      <c r="BM72" s="9">
        <f t="shared" si="95"/>
        <v>8.3478156605041876E-2</v>
      </c>
      <c r="BN72" s="9">
        <f t="shared" si="96"/>
        <v>0.50380836689630448</v>
      </c>
      <c r="BO72" s="9">
        <f t="shared" si="97"/>
        <v>0.61527057145406183</v>
      </c>
      <c r="BP72" s="21">
        <f t="shared" si="98"/>
        <v>4.0178743471093563E-3</v>
      </c>
      <c r="BQ72" s="21">
        <f t="shared" si="99"/>
        <v>-1.636013257820779E-3</v>
      </c>
      <c r="BR72" s="21">
        <f t="shared" si="100"/>
        <v>-4.0191395104155906E-3</v>
      </c>
      <c r="BS72" s="21">
        <f t="shared" si="101"/>
        <v>-4.4415388499580363E-3</v>
      </c>
      <c r="BT72" s="21">
        <f t="shared" si="102"/>
        <v>4.0178743471093563E-3</v>
      </c>
      <c r="BU72" s="21">
        <f t="shared" si="103"/>
        <v>1.636013257820779E-3</v>
      </c>
      <c r="BV72" s="21">
        <f t="shared" si="104"/>
        <v>4.0191395104155906E-3</v>
      </c>
      <c r="BW72" s="21">
        <f t="shared" si="105"/>
        <v>4.4415388499580363E-3</v>
      </c>
      <c r="CA72">
        <f t="shared" si="125"/>
        <v>79.168880012716897</v>
      </c>
      <c r="CC72">
        <f t="shared" si="126"/>
        <v>6.5516358105120465E-3</v>
      </c>
      <c r="CD72" s="9">
        <f t="shared" si="106"/>
        <v>79.175431648527407</v>
      </c>
      <c r="CE72">
        <f t="shared" si="107"/>
        <v>2.0304886485274096</v>
      </c>
      <c r="CG72">
        <f t="shared" si="127"/>
        <v>-0.12862260395609365</v>
      </c>
      <c r="CH72" s="9">
        <f t="shared" si="108"/>
        <v>79.040257408760809</v>
      </c>
      <c r="CI72">
        <f t="shared" si="109"/>
        <v>1.8953144087608109</v>
      </c>
      <c r="CK72">
        <f t="shared" si="128"/>
        <v>-0.22078675004983953</v>
      </c>
      <c r="CL72" s="9">
        <f t="shared" si="110"/>
        <v>78.948093262667058</v>
      </c>
      <c r="CM72">
        <f t="shared" si="111"/>
        <v>1.8031502626670601</v>
      </c>
      <c r="CO72">
        <f t="shared" si="129"/>
        <v>-0.27994638473993932</v>
      </c>
      <c r="CP72" s="9">
        <f t="shared" si="112"/>
        <v>78.888933627976954</v>
      </c>
      <c r="CQ72">
        <f t="shared" si="113"/>
        <v>1.7439906279769559</v>
      </c>
      <c r="CY72">
        <f t="shared" si="69"/>
        <v>177.3134165948627</v>
      </c>
      <c r="DA72">
        <f t="shared" si="130"/>
        <v>0.30967980159339392</v>
      </c>
      <c r="DB72" s="9">
        <f t="shared" si="114"/>
        <v>177.62309639645611</v>
      </c>
      <c r="DC72">
        <f t="shared" si="115"/>
        <v>1.0194743964561042</v>
      </c>
      <c r="DE72">
        <f t="shared" si="131"/>
        <v>0.268073246662273</v>
      </c>
      <c r="DF72" s="9">
        <f t="shared" si="116"/>
        <v>177.58148984152498</v>
      </c>
      <c r="DG72">
        <f t="shared" si="117"/>
        <v>0.97786784152498285</v>
      </c>
      <c r="DI72">
        <f t="shared" si="132"/>
        <v>0.19873836622132135</v>
      </c>
      <c r="DJ72" s="9">
        <f t="shared" si="118"/>
        <v>177.51215496108404</v>
      </c>
      <c r="DK72">
        <f t="shared" si="119"/>
        <v>0.9085329610840347</v>
      </c>
      <c r="DM72">
        <f t="shared" si="133"/>
        <v>0.18472361645251842</v>
      </c>
      <c r="DN72" s="9">
        <f t="shared" si="120"/>
        <v>177.49814021131522</v>
      </c>
      <c r="DO72">
        <f t="shared" si="121"/>
        <v>0.89451821131521569</v>
      </c>
    </row>
    <row r="73" spans="1:119" x14ac:dyDescent="0.2">
      <c r="A73" s="3">
        <v>43885</v>
      </c>
      <c r="B73" s="4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  <c r="R73">
        <f t="shared" si="134"/>
        <v>78.819826292811712</v>
      </c>
      <c r="S73">
        <f t="shared" si="135"/>
        <v>78.627822650377453</v>
      </c>
      <c r="T73">
        <f t="shared" si="136"/>
        <v>77.954517805086766</v>
      </c>
      <c r="U73">
        <f t="shared" si="137"/>
        <v>77.568920191596419</v>
      </c>
      <c r="V73">
        <f>ABS($C73-R73)/$C73*100</f>
        <v>7.2662851970644944</v>
      </c>
      <c r="W73">
        <f>ABS($C73-S73)/$C73*100</f>
        <v>7.004986505644939</v>
      </c>
      <c r="X73">
        <f>ABS($C73-T73)/$C73*100</f>
        <v>6.0886826648928452</v>
      </c>
      <c r="Y73">
        <f>ABS($C73-U73)/$C73*100</f>
        <v>5.5639209960925777</v>
      </c>
      <c r="Z73" s="9">
        <f t="shared" si="71"/>
        <v>-5.3393042928117183</v>
      </c>
      <c r="AA73" s="9">
        <f t="shared" si="72"/>
        <v>-5.1473006503774599</v>
      </c>
      <c r="AB73" s="9">
        <f t="shared" si="73"/>
        <v>-4.4739958050867727</v>
      </c>
      <c r="AC73" s="9">
        <f t="shared" si="74"/>
        <v>-4.0883981915964256</v>
      </c>
      <c r="AD73">
        <f>ABS(Z73)</f>
        <v>5.3393042928117183</v>
      </c>
      <c r="AE73">
        <f>ABS(AA73)</f>
        <v>5.1473006503774599</v>
      </c>
      <c r="AF73">
        <f t="shared" si="75"/>
        <v>4.4739958050867727</v>
      </c>
      <c r="AG73">
        <f t="shared" si="76"/>
        <v>4.0883981915964256</v>
      </c>
      <c r="AH73" s="9">
        <f t="shared" si="77"/>
        <v>28.508170331237643</v>
      </c>
      <c r="AI73" s="9">
        <f t="shared" si="78"/>
        <v>26.494703985376223</v>
      </c>
      <c r="AJ73" s="9">
        <f t="shared" si="79"/>
        <v>20.01663846393404</v>
      </c>
      <c r="AK73" s="9">
        <f t="shared" si="80"/>
        <v>16.714999773048923</v>
      </c>
      <c r="AL73" s="21">
        <f t="shared" si="81"/>
        <v>-7.266285197064494E-2</v>
      </c>
      <c r="AM73" s="21">
        <f t="shared" si="82"/>
        <v>-7.004986505644939E-2</v>
      </c>
      <c r="AN73" s="21">
        <f t="shared" si="83"/>
        <v>-6.0886826648928451E-2</v>
      </c>
      <c r="AO73" s="21">
        <f t="shared" si="84"/>
        <v>-5.5639209960925778E-2</v>
      </c>
      <c r="AP73" s="21">
        <f t="shared" si="85"/>
        <v>7.266285197064494E-2</v>
      </c>
      <c r="AQ73" s="21">
        <f t="shared" si="85"/>
        <v>7.004986505644939E-2</v>
      </c>
      <c r="AR73" s="21">
        <f t="shared" si="85"/>
        <v>6.0886826648928451E-2</v>
      </c>
      <c r="AS73" s="21">
        <f t="shared" si="70"/>
        <v>5.5639209960925778E-2</v>
      </c>
      <c r="AT73" s="21"/>
      <c r="AZ73">
        <f t="shared" si="138"/>
        <v>176.00758222355006</v>
      </c>
      <c r="BA73">
        <f t="shared" si="122"/>
        <v>176.80009158954039</v>
      </c>
      <c r="BB73">
        <f t="shared" si="123"/>
        <v>176.8875398379451</v>
      </c>
      <c r="BC73">
        <f t="shared" si="124"/>
        <v>176.77618820659438</v>
      </c>
      <c r="BD73" s="9">
        <f t="shared" si="86"/>
        <v>-3.9299912235500472</v>
      </c>
      <c r="BE73" s="9">
        <f t="shared" si="87"/>
        <v>-4.722500589540374</v>
      </c>
      <c r="BF73" s="9">
        <f t="shared" si="88"/>
        <v>-4.8099488379450861</v>
      </c>
      <c r="BG73" s="9">
        <f t="shared" si="89"/>
        <v>-4.6985972065943713</v>
      </c>
      <c r="BH73">
        <f t="shared" si="90"/>
        <v>3.9299912235500472</v>
      </c>
      <c r="BI73">
        <f t="shared" si="91"/>
        <v>4.722500589540374</v>
      </c>
      <c r="BJ73">
        <f t="shared" si="92"/>
        <v>4.8099488379450861</v>
      </c>
      <c r="BK73">
        <f t="shared" si="93"/>
        <v>4.6985972065943713</v>
      </c>
      <c r="BL73" s="9">
        <f t="shared" si="94"/>
        <v>15.444831017180396</v>
      </c>
      <c r="BM73" s="9">
        <f t="shared" si="95"/>
        <v>22.302011818209181</v>
      </c>
      <c r="BN73" s="9">
        <f t="shared" si="96"/>
        <v>23.135607823649284</v>
      </c>
      <c r="BO73" s="9">
        <f t="shared" si="97"/>
        <v>22.076815709816429</v>
      </c>
      <c r="BP73" s="21">
        <f t="shared" si="98"/>
        <v>-2.2838483504514232E-2</v>
      </c>
      <c r="BQ73" s="21">
        <f t="shared" si="99"/>
        <v>-2.7444018492450734E-2</v>
      </c>
      <c r="BR73" s="21">
        <f t="shared" si="100"/>
        <v>-2.7952209291127777E-2</v>
      </c>
      <c r="BS73" s="21">
        <f t="shared" si="101"/>
        <v>-2.7305107999764891E-2</v>
      </c>
      <c r="BT73" s="21">
        <f t="shared" si="102"/>
        <v>2.2838483504514232E-2</v>
      </c>
      <c r="BU73" s="21">
        <f t="shared" si="103"/>
        <v>2.7444018492450734E-2</v>
      </c>
      <c r="BV73" s="21">
        <f t="shared" si="104"/>
        <v>2.7952209291127777E-2</v>
      </c>
      <c r="BW73" s="21">
        <f t="shared" si="105"/>
        <v>2.7305107999764891E-2</v>
      </c>
      <c r="CA73">
        <f t="shared" si="125"/>
        <v>77.954517805086766</v>
      </c>
      <c r="CC73">
        <f t="shared" si="126"/>
        <v>-0.18879457913999087</v>
      </c>
      <c r="CD73" s="9">
        <f t="shared" si="106"/>
        <v>77.765723225946772</v>
      </c>
      <c r="CE73">
        <f t="shared" si="107"/>
        <v>4.2852012259467784</v>
      </c>
      <c r="CG73">
        <f t="shared" si="127"/>
        <v>-0.51948886127874716</v>
      </c>
      <c r="CH73" s="9">
        <f t="shared" si="108"/>
        <v>77.435028943808021</v>
      </c>
      <c r="CI73">
        <f t="shared" si="109"/>
        <v>3.9545069438080276</v>
      </c>
      <c r="CK73">
        <f t="shared" si="128"/>
        <v>-0.87654655205283205</v>
      </c>
      <c r="CL73" s="9">
        <f t="shared" si="110"/>
        <v>77.077971253033937</v>
      </c>
      <c r="CM73">
        <f t="shared" si="111"/>
        <v>3.5974492530339433</v>
      </c>
      <c r="CO73">
        <f t="shared" si="129"/>
        <v>-1.0835439924255044</v>
      </c>
      <c r="CP73" s="9">
        <f t="shared" si="112"/>
        <v>76.870973812661262</v>
      </c>
      <c r="CQ73">
        <f t="shared" si="113"/>
        <v>3.3904518126612686</v>
      </c>
      <c r="CY73">
        <f t="shared" si="69"/>
        <v>176.8875398379451</v>
      </c>
      <c r="DA73">
        <f t="shared" si="130"/>
        <v>0.19199075223163442</v>
      </c>
      <c r="DB73" s="9">
        <f t="shared" si="114"/>
        <v>177.07953059017674</v>
      </c>
      <c r="DC73">
        <f t="shared" si="115"/>
        <v>5.0019395901767325</v>
      </c>
      <c r="DE73">
        <f t="shared" si="131"/>
        <v>1.8251245373517661E-2</v>
      </c>
      <c r="DF73" s="9">
        <f t="shared" si="116"/>
        <v>176.9057910833186</v>
      </c>
      <c r="DG73">
        <f t="shared" si="117"/>
        <v>4.8282000833185919</v>
      </c>
      <c r="DI73">
        <f t="shared" si="132"/>
        <v>-0.21350761505036869</v>
      </c>
      <c r="DJ73" s="9">
        <f t="shared" si="118"/>
        <v>176.67403222289474</v>
      </c>
      <c r="DK73">
        <f t="shared" si="119"/>
        <v>4.5964412228947253</v>
      </c>
      <c r="DM73">
        <f t="shared" si="133"/>
        <v>-0.34039270464578597</v>
      </c>
      <c r="DN73" s="9">
        <f t="shared" si="120"/>
        <v>176.54714713329932</v>
      </c>
      <c r="DO73">
        <f t="shared" si="121"/>
        <v>4.4695561332993066</v>
      </c>
    </row>
    <row r="74" spans="1:119" x14ac:dyDescent="0.2">
      <c r="A74" s="3">
        <v>43886</v>
      </c>
      <c r="B74" s="4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  <c r="R74">
        <f t="shared" si="134"/>
        <v>77.965537605961842</v>
      </c>
      <c r="S74">
        <f t="shared" si="135"/>
        <v>76.980686442256655</v>
      </c>
      <c r="T74">
        <f t="shared" si="136"/>
        <v>75.2701203220347</v>
      </c>
      <c r="U74">
        <f t="shared" si="137"/>
        <v>74.379969602151206</v>
      </c>
      <c r="V74">
        <f>ABS($C74-R74)/$C74*100</f>
        <v>9.8236451430876581</v>
      </c>
      <c r="W74">
        <f>ABS($C74-S74)/$C74*100</f>
        <v>8.4363662498392564</v>
      </c>
      <c r="X74">
        <f>ABS($C74-T74)/$C74*100</f>
        <v>6.0268323410179949</v>
      </c>
      <c r="Y74">
        <f>ABS($C74-U74)/$C74*100</f>
        <v>4.7729501799223302</v>
      </c>
      <c r="Z74" s="9">
        <f t="shared" si="71"/>
        <v>-6.9739606059618353</v>
      </c>
      <c r="AA74" s="9">
        <f t="shared" si="72"/>
        <v>-5.9891094422566482</v>
      </c>
      <c r="AB74" s="9">
        <f t="shared" si="73"/>
        <v>-4.2785433220346931</v>
      </c>
      <c r="AC74" s="9">
        <f t="shared" si="74"/>
        <v>-3.3883926021511996</v>
      </c>
      <c r="AD74">
        <f>ABS(Z74)</f>
        <v>6.9739606059618353</v>
      </c>
      <c r="AE74">
        <f>ABS(AA74)</f>
        <v>5.9891094422566482</v>
      </c>
      <c r="AF74">
        <f t="shared" si="75"/>
        <v>4.2785433220346931</v>
      </c>
      <c r="AG74">
        <f t="shared" si="76"/>
        <v>3.3883926021511996</v>
      </c>
      <c r="AH74" s="9">
        <f t="shared" si="77"/>
        <v>48.636126533507571</v>
      </c>
      <c r="AI74" s="9">
        <f t="shared" si="78"/>
        <v>35.869431911327737</v>
      </c>
      <c r="AJ74" s="9">
        <f t="shared" si="79"/>
        <v>18.305932958527666</v>
      </c>
      <c r="AK74" s="9">
        <f t="shared" si="80"/>
        <v>11.481204426312978</v>
      </c>
      <c r="AL74" s="21">
        <f t="shared" si="81"/>
        <v>-9.8236451430876573E-2</v>
      </c>
      <c r="AM74" s="21">
        <f t="shared" si="82"/>
        <v>-8.4363662498392555E-2</v>
      </c>
      <c r="AN74" s="21">
        <f t="shared" si="83"/>
        <v>-6.0268323410179951E-2</v>
      </c>
      <c r="AO74" s="21">
        <f t="shared" si="84"/>
        <v>-4.7729501799223299E-2</v>
      </c>
      <c r="AP74" s="21">
        <f t="shared" si="85"/>
        <v>9.8236451430876573E-2</v>
      </c>
      <c r="AQ74" s="21">
        <f t="shared" si="85"/>
        <v>8.4363662498392555E-2</v>
      </c>
      <c r="AR74" s="21">
        <f t="shared" si="85"/>
        <v>6.0268323410179951E-2</v>
      </c>
      <c r="AS74" s="21">
        <f t="shared" si="70"/>
        <v>4.7729501799223299E-2</v>
      </c>
      <c r="AT74" s="21"/>
      <c r="AZ74">
        <f t="shared" si="138"/>
        <v>175.37878362778204</v>
      </c>
      <c r="BA74">
        <f t="shared" si="122"/>
        <v>175.28889140088745</v>
      </c>
      <c r="BB74">
        <f t="shared" si="123"/>
        <v>174.00157053517805</v>
      </c>
      <c r="BC74">
        <f t="shared" si="124"/>
        <v>173.11128238545075</v>
      </c>
      <c r="BD74" s="9">
        <f t="shared" si="86"/>
        <v>-10.635131627782044</v>
      </c>
      <c r="BE74" s="9">
        <f t="shared" si="87"/>
        <v>-10.545239400887453</v>
      </c>
      <c r="BF74" s="9">
        <f t="shared" si="88"/>
        <v>-9.2579185351780495</v>
      </c>
      <c r="BG74" s="9">
        <f t="shared" si="89"/>
        <v>-8.3676303854507523</v>
      </c>
      <c r="BH74">
        <f t="shared" si="90"/>
        <v>10.635131627782044</v>
      </c>
      <c r="BI74">
        <f t="shared" si="91"/>
        <v>10.545239400887453</v>
      </c>
      <c r="BJ74">
        <f t="shared" si="92"/>
        <v>9.2579185351780495</v>
      </c>
      <c r="BK74">
        <f t="shared" si="93"/>
        <v>8.3676303854507523</v>
      </c>
      <c r="BL74" s="9">
        <f t="shared" si="94"/>
        <v>113.10602474024996</v>
      </c>
      <c r="BM74" s="9">
        <f t="shared" si="95"/>
        <v>111.20207402202918</v>
      </c>
      <c r="BN74" s="9">
        <f t="shared" si="96"/>
        <v>85.709055603993278</v>
      </c>
      <c r="BO74" s="9">
        <f t="shared" si="97"/>
        <v>70.017238267518707</v>
      </c>
      <c r="BP74" s="21">
        <f t="shared" si="98"/>
        <v>-6.4555638403487894E-2</v>
      </c>
      <c r="BQ74" s="21">
        <f t="shared" si="99"/>
        <v>-6.4009989294685862E-2</v>
      </c>
      <c r="BR74" s="21">
        <f t="shared" si="100"/>
        <v>-5.6195904502457247E-2</v>
      </c>
      <c r="BS74" s="21">
        <f t="shared" si="101"/>
        <v>-5.0791822834246457E-2</v>
      </c>
      <c r="BT74" s="21">
        <f t="shared" si="102"/>
        <v>6.4555638403487894E-2</v>
      </c>
      <c r="BU74" s="21">
        <f t="shared" si="103"/>
        <v>6.4009989294685862E-2</v>
      </c>
      <c r="BV74" s="21">
        <f t="shared" si="104"/>
        <v>5.6195904502457247E-2</v>
      </c>
      <c r="BW74" s="21">
        <f t="shared" si="105"/>
        <v>5.0791822834246457E-2</v>
      </c>
      <c r="CA74">
        <f t="shared" si="125"/>
        <v>75.2701203220347</v>
      </c>
      <c r="CC74">
        <f t="shared" si="126"/>
        <v>-0.58809104376592303</v>
      </c>
      <c r="CD74" s="9">
        <f t="shared" si="106"/>
        <v>74.682029278268772</v>
      </c>
      <c r="CE74">
        <f t="shared" si="107"/>
        <v>3.690452278268765</v>
      </c>
      <c r="CG74">
        <f t="shared" si="127"/>
        <v>-1.2988559651171421</v>
      </c>
      <c r="CH74" s="9">
        <f t="shared" si="108"/>
        <v>73.971264356917558</v>
      </c>
      <c r="CI74">
        <f t="shared" si="109"/>
        <v>2.9796873569175517</v>
      </c>
      <c r="CK74">
        <f t="shared" si="128"/>
        <v>-2.069728166512327</v>
      </c>
      <c r="CL74" s="9">
        <f t="shared" si="110"/>
        <v>73.200392155522366</v>
      </c>
      <c r="CM74">
        <f t="shared" si="111"/>
        <v>2.208815155522359</v>
      </c>
      <c r="CO74">
        <f t="shared" si="129"/>
        <v>-2.4602779943643478</v>
      </c>
      <c r="CP74" s="9">
        <f t="shared" si="112"/>
        <v>72.809842327670353</v>
      </c>
      <c r="CQ74">
        <f t="shared" si="113"/>
        <v>1.8182653276703462</v>
      </c>
      <c r="CY74">
        <f t="shared" si="69"/>
        <v>174.00157053517805</v>
      </c>
      <c r="DA74">
        <f t="shared" si="130"/>
        <v>-0.30048285656815538</v>
      </c>
      <c r="DB74" s="9">
        <f t="shared" si="114"/>
        <v>173.70108767860989</v>
      </c>
      <c r="DC74">
        <f t="shared" si="115"/>
        <v>8.9574356786098974</v>
      </c>
      <c r="DE74">
        <f t="shared" si="131"/>
        <v>-1.0272681519570872</v>
      </c>
      <c r="DF74" s="9">
        <f t="shared" si="116"/>
        <v>172.97430238322096</v>
      </c>
      <c r="DG74">
        <f t="shared" si="117"/>
        <v>8.2306503832209614</v>
      </c>
      <c r="DI74">
        <f t="shared" si="132"/>
        <v>-1.9773323289433795</v>
      </c>
      <c r="DJ74" s="9">
        <f t="shared" si="118"/>
        <v>172.02423820623466</v>
      </c>
      <c r="DK74">
        <f t="shared" si="119"/>
        <v>7.2805862062346591</v>
      </c>
      <c r="DM74">
        <f t="shared" si="133"/>
        <v>-2.5295885790300745</v>
      </c>
      <c r="DN74" s="9">
        <f t="shared" si="120"/>
        <v>171.47198195614797</v>
      </c>
      <c r="DO74">
        <f t="shared" si="121"/>
        <v>6.7283299561479737</v>
      </c>
    </row>
    <row r="75" spans="1:119" x14ac:dyDescent="0.2">
      <c r="A75" s="3">
        <v>43887</v>
      </c>
      <c r="B75" s="4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  <c r="R75">
        <f t="shared" si="134"/>
        <v>76.849703909007943</v>
      </c>
      <c r="S75">
        <f t="shared" si="135"/>
        <v>75.064171420734525</v>
      </c>
      <c r="T75">
        <f t="shared" si="136"/>
        <v>72.702994328813887</v>
      </c>
      <c r="U75">
        <f t="shared" si="137"/>
        <v>71.73702337247326</v>
      </c>
      <c r="V75">
        <f>ABS($C75-R75)/$C75*100</f>
        <v>6.5614024197503813</v>
      </c>
      <c r="W75">
        <f>ABS($C75-S75)/$C75*100</f>
        <v>4.0855458277493861</v>
      </c>
      <c r="X75">
        <f>ABS($C75-T75)/$C75*100</f>
        <v>0.81148842117350373</v>
      </c>
      <c r="Y75">
        <f>ABS($C75-U75)/$C75*100</f>
        <v>0.52794705571893352</v>
      </c>
      <c r="Z75" s="9">
        <f t="shared" si="71"/>
        <v>-4.7319369090079419</v>
      </c>
      <c r="AA75" s="9">
        <f t="shared" si="72"/>
        <v>-2.9464044207345239</v>
      </c>
      <c r="AB75" s="9">
        <f t="shared" si="73"/>
        <v>-0.58522732881388606</v>
      </c>
      <c r="AC75" s="9">
        <f t="shared" si="74"/>
        <v>0.38074362752674062</v>
      </c>
      <c r="AD75">
        <f>ABS(Z75)</f>
        <v>4.7319369090079419</v>
      </c>
      <c r="AE75">
        <f>ABS(AA75)</f>
        <v>2.9464044207345239</v>
      </c>
      <c r="AF75">
        <f t="shared" si="75"/>
        <v>0.58522732881388606</v>
      </c>
      <c r="AG75">
        <f t="shared" si="76"/>
        <v>0.38074362752674062</v>
      </c>
      <c r="AH75" s="9">
        <f t="shared" si="77"/>
        <v>22.391226910831637</v>
      </c>
      <c r="AI75" s="9">
        <f t="shared" si="78"/>
        <v>8.6812990105239454</v>
      </c>
      <c r="AJ75" s="9">
        <f t="shared" si="79"/>
        <v>0.34249102639063633</v>
      </c>
      <c r="AK75" s="9">
        <f t="shared" si="80"/>
        <v>0.14496570990222141</v>
      </c>
      <c r="AL75" s="21">
        <f t="shared" si="81"/>
        <v>-6.5614024197503812E-2</v>
      </c>
      <c r="AM75" s="21">
        <f t="shared" si="82"/>
        <v>-4.0855458277493865E-2</v>
      </c>
      <c r="AN75" s="21">
        <f t="shared" si="83"/>
        <v>-8.1148842117350368E-3</v>
      </c>
      <c r="AO75" s="21">
        <f t="shared" si="84"/>
        <v>5.2794705571893351E-3</v>
      </c>
      <c r="AP75" s="21">
        <f t="shared" si="85"/>
        <v>6.5614024197503812E-2</v>
      </c>
      <c r="AQ75" s="21">
        <f t="shared" si="85"/>
        <v>4.0855458277493865E-2</v>
      </c>
      <c r="AR75" s="21">
        <f t="shared" si="85"/>
        <v>8.1148842117350368E-3</v>
      </c>
      <c r="AS75" s="21">
        <f t="shared" si="70"/>
        <v>5.2794705571893351E-3</v>
      </c>
      <c r="AT75" s="21"/>
      <c r="AZ75">
        <f t="shared" si="138"/>
        <v>173.67716256733689</v>
      </c>
      <c r="BA75">
        <f t="shared" si="122"/>
        <v>171.91441479260345</v>
      </c>
      <c r="BB75">
        <f t="shared" si="123"/>
        <v>168.44681941407123</v>
      </c>
      <c r="BC75">
        <f t="shared" si="124"/>
        <v>166.58453068479918</v>
      </c>
      <c r="BD75" s="9">
        <f t="shared" si="86"/>
        <v>-9.5422445673368941</v>
      </c>
      <c r="BE75" s="9">
        <f t="shared" si="87"/>
        <v>-7.7794967926034531</v>
      </c>
      <c r="BF75" s="9">
        <f t="shared" si="88"/>
        <v>-4.3119014140712295</v>
      </c>
      <c r="BG75" s="9">
        <f t="shared" si="89"/>
        <v>-2.4496126847991775</v>
      </c>
      <c r="BH75">
        <f t="shared" si="90"/>
        <v>9.5422445673368941</v>
      </c>
      <c r="BI75">
        <f t="shared" si="91"/>
        <v>7.7794967926034531</v>
      </c>
      <c r="BJ75">
        <f t="shared" si="92"/>
        <v>4.3119014140712295</v>
      </c>
      <c r="BK75">
        <f t="shared" si="93"/>
        <v>2.4496126847991775</v>
      </c>
      <c r="BL75" s="9">
        <f t="shared" si="94"/>
        <v>91.054431382870476</v>
      </c>
      <c r="BM75" s="9">
        <f t="shared" si="95"/>
        <v>60.520570346127414</v>
      </c>
      <c r="BN75" s="9">
        <f t="shared" si="96"/>
        <v>18.59249380466947</v>
      </c>
      <c r="BO75" s="9">
        <f t="shared" si="97"/>
        <v>6.0006023055290347</v>
      </c>
      <c r="BP75" s="21">
        <f t="shared" si="98"/>
        <v>-5.8136590821807305E-2</v>
      </c>
      <c r="BQ75" s="21">
        <f t="shared" si="99"/>
        <v>-4.7396963957440509E-2</v>
      </c>
      <c r="BR75" s="21">
        <f t="shared" si="100"/>
        <v>-2.6270469846466367E-2</v>
      </c>
      <c r="BS75" s="21">
        <f t="shared" si="101"/>
        <v>-1.4924384857579041E-2</v>
      </c>
      <c r="BT75" s="21">
        <f t="shared" si="102"/>
        <v>5.8136590821807305E-2</v>
      </c>
      <c r="BU75" s="21">
        <f t="shared" si="103"/>
        <v>4.7396963957440509E-2</v>
      </c>
      <c r="BV75" s="21">
        <f t="shared" si="104"/>
        <v>2.6270469846466367E-2</v>
      </c>
      <c r="BW75" s="21">
        <f t="shared" si="105"/>
        <v>1.4924384857579041E-2</v>
      </c>
      <c r="CA75">
        <f t="shared" si="125"/>
        <v>72.702994328813887</v>
      </c>
      <c r="CC75">
        <f t="shared" si="126"/>
        <v>-0.90473663567870544</v>
      </c>
      <c r="CD75" s="9">
        <f t="shared" si="106"/>
        <v>71.798257693135184</v>
      </c>
      <c r="CE75">
        <f t="shared" si="107"/>
        <v>0.31950930686481627</v>
      </c>
      <c r="CG75">
        <f t="shared" si="127"/>
        <v>-1.7554331752344636</v>
      </c>
      <c r="CH75" s="9">
        <f t="shared" si="108"/>
        <v>70.947561153579429</v>
      </c>
      <c r="CI75">
        <f t="shared" si="109"/>
        <v>1.170205846420572</v>
      </c>
      <c r="CK75">
        <f t="shared" si="128"/>
        <v>-2.3980107321399275</v>
      </c>
      <c r="CL75" s="9">
        <f t="shared" si="110"/>
        <v>70.304983596673964</v>
      </c>
      <c r="CM75">
        <f t="shared" si="111"/>
        <v>1.812783403326037</v>
      </c>
      <c r="CO75">
        <f t="shared" si="129"/>
        <v>-2.552167273380908</v>
      </c>
      <c r="CP75" s="9">
        <f t="shared" si="112"/>
        <v>70.150827055432984</v>
      </c>
      <c r="CQ75">
        <f t="shared" si="113"/>
        <v>1.9669399445670166</v>
      </c>
      <c r="CY75">
        <f t="shared" si="69"/>
        <v>168.44681941407123</v>
      </c>
      <c r="DA75">
        <f t="shared" si="130"/>
        <v>-1.1411657788943415</v>
      </c>
      <c r="DB75" s="9">
        <f t="shared" si="114"/>
        <v>167.3056536351769</v>
      </c>
      <c r="DC75">
        <f t="shared" si="115"/>
        <v>3.1707356351768965</v>
      </c>
      <c r="DE75">
        <f t="shared" si="131"/>
        <v>-2.6571620208509903</v>
      </c>
      <c r="DF75" s="9">
        <f t="shared" si="116"/>
        <v>165.78965739322024</v>
      </c>
      <c r="DG75">
        <f t="shared" si="117"/>
        <v>1.6547393932202397</v>
      </c>
      <c r="DI75">
        <f t="shared" si="132"/>
        <v>-4.3384287317712493</v>
      </c>
      <c r="DJ75" s="9">
        <f t="shared" si="118"/>
        <v>164.10839068229998</v>
      </c>
      <c r="DK75">
        <f t="shared" si="119"/>
        <v>2.6527317700015374E-2</v>
      </c>
      <c r="DM75">
        <f t="shared" si="133"/>
        <v>-5.1312283652160744</v>
      </c>
      <c r="DN75" s="9">
        <f t="shared" si="120"/>
        <v>163.31559104885514</v>
      </c>
      <c r="DO75">
        <f t="shared" si="121"/>
        <v>0.81932695114485909</v>
      </c>
    </row>
    <row r="76" spans="1:119" x14ac:dyDescent="0.2">
      <c r="A76" s="3">
        <v>43888</v>
      </c>
      <c r="B76" s="4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  <c r="R76">
        <f t="shared" si="134"/>
        <v>76.092594003566674</v>
      </c>
      <c r="S76">
        <f t="shared" si="135"/>
        <v>74.121322006099476</v>
      </c>
      <c r="T76">
        <f t="shared" si="136"/>
        <v>72.351857931525558</v>
      </c>
      <c r="U76">
        <f t="shared" si="137"/>
        <v>72.034003401944119</v>
      </c>
      <c r="V76">
        <f>ABS($C76-R76)/$C76*100</f>
        <v>12.891065976780228</v>
      </c>
      <c r="W76">
        <f>ABS($C76-S76)/$C76*100</f>
        <v>9.9664844187666066</v>
      </c>
      <c r="X76">
        <f>ABS($C76-T76)/$C76*100</f>
        <v>7.3413053431669058</v>
      </c>
      <c r="Y76">
        <f>ABS($C76-U76)/$C76*100</f>
        <v>6.869735972456338</v>
      </c>
      <c r="Z76" s="9">
        <f t="shared" si="71"/>
        <v>-8.6890370035666677</v>
      </c>
      <c r="AA76" s="9">
        <f t="shared" si="72"/>
        <v>-6.7177650060994694</v>
      </c>
      <c r="AB76" s="9">
        <f t="shared" si="73"/>
        <v>-4.9483009315255515</v>
      </c>
      <c r="AC76" s="9">
        <f t="shared" si="74"/>
        <v>-4.6304464019441127</v>
      </c>
      <c r="AD76">
        <f>ABS(Z76)</f>
        <v>8.6890370035666677</v>
      </c>
      <c r="AE76">
        <f>ABS(AA76)</f>
        <v>6.7177650060994694</v>
      </c>
      <c r="AF76">
        <f t="shared" si="75"/>
        <v>4.9483009315255515</v>
      </c>
      <c r="AG76">
        <f t="shared" si="76"/>
        <v>4.6304464019441127</v>
      </c>
      <c r="AH76" s="9">
        <f t="shared" si="77"/>
        <v>75.499364049350817</v>
      </c>
      <c r="AI76" s="9">
        <f t="shared" si="78"/>
        <v>45.128366677174604</v>
      </c>
      <c r="AJ76" s="9">
        <f t="shared" si="79"/>
        <v>24.48568210893664</v>
      </c>
      <c r="AK76" s="9">
        <f t="shared" si="80"/>
        <v>21.441033881277178</v>
      </c>
      <c r="AL76" s="21">
        <f t="shared" si="81"/>
        <v>-0.12891065976780228</v>
      </c>
      <c r="AM76" s="21">
        <f t="shared" si="82"/>
        <v>-9.9664844187666066E-2</v>
      </c>
      <c r="AN76" s="21">
        <f t="shared" si="83"/>
        <v>-7.3413053431669054E-2</v>
      </c>
      <c r="AO76" s="21">
        <f t="shared" si="84"/>
        <v>-6.8697359724563381E-2</v>
      </c>
      <c r="AP76" s="21">
        <f t="shared" si="85"/>
        <v>0.12891065976780228</v>
      </c>
      <c r="AQ76" s="21">
        <f t="shared" si="85"/>
        <v>9.9664844187666066E-2</v>
      </c>
      <c r="AR76" s="21">
        <f t="shared" si="85"/>
        <v>7.3413053431669054E-2</v>
      </c>
      <c r="AS76" s="21">
        <f t="shared" si="70"/>
        <v>6.8697359724563381E-2</v>
      </c>
      <c r="AT76" s="21"/>
      <c r="AZ76">
        <f t="shared" si="138"/>
        <v>172.15040343656298</v>
      </c>
      <c r="BA76">
        <f t="shared" si="122"/>
        <v>169.42497581897032</v>
      </c>
      <c r="BB76">
        <f t="shared" si="123"/>
        <v>165.85967856562849</v>
      </c>
      <c r="BC76">
        <f t="shared" si="124"/>
        <v>164.67383279065581</v>
      </c>
      <c r="BD76" s="9">
        <f t="shared" si="86"/>
        <v>-14.658643436562983</v>
      </c>
      <c r="BE76" s="9">
        <f t="shared" si="87"/>
        <v>-11.933215818970325</v>
      </c>
      <c r="BF76" s="9">
        <f t="shared" si="88"/>
        <v>-8.3679185656284858</v>
      </c>
      <c r="BG76" s="9">
        <f t="shared" si="89"/>
        <v>-7.1820727906558091</v>
      </c>
      <c r="BH76">
        <f t="shared" si="90"/>
        <v>14.658643436562983</v>
      </c>
      <c r="BI76">
        <f t="shared" si="91"/>
        <v>11.933215818970325</v>
      </c>
      <c r="BJ76">
        <f t="shared" si="92"/>
        <v>8.3679185656284858</v>
      </c>
      <c r="BK76">
        <f t="shared" si="93"/>
        <v>7.1820727906558091</v>
      </c>
      <c r="BL76" s="9">
        <f t="shared" si="94"/>
        <v>214.875827400291</v>
      </c>
      <c r="BM76" s="9">
        <f t="shared" si="95"/>
        <v>142.4016397821236</v>
      </c>
      <c r="BN76" s="9">
        <f t="shared" si="96"/>
        <v>70.022061120989889</v>
      </c>
      <c r="BO76" s="9">
        <f t="shared" si="97"/>
        <v>51.582169570278523</v>
      </c>
      <c r="BP76" s="21">
        <f t="shared" si="98"/>
        <v>-9.3075621458309832E-2</v>
      </c>
      <c r="BQ76" s="21">
        <f t="shared" si="99"/>
        <v>-7.5770413759871147E-2</v>
      </c>
      <c r="BR76" s="21">
        <f t="shared" si="100"/>
        <v>-5.3132421439880319E-2</v>
      </c>
      <c r="BS76" s="21">
        <f t="shared" si="101"/>
        <v>-4.5602847988084005E-2</v>
      </c>
      <c r="BT76" s="21">
        <f t="shared" si="102"/>
        <v>9.3075621458309832E-2</v>
      </c>
      <c r="BU76" s="21">
        <f t="shared" si="103"/>
        <v>7.5770413759871147E-2</v>
      </c>
      <c r="BV76" s="21">
        <f t="shared" si="104"/>
        <v>5.3132421439880319E-2</v>
      </c>
      <c r="BW76" s="21">
        <f t="shared" si="105"/>
        <v>4.5602847988084005E-2</v>
      </c>
      <c r="CA76">
        <f t="shared" si="125"/>
        <v>72.351857931525558</v>
      </c>
      <c r="CC76">
        <f t="shared" si="126"/>
        <v>-0.81616059753624515</v>
      </c>
      <c r="CD76" s="9">
        <f t="shared" si="106"/>
        <v>71.535697333989319</v>
      </c>
      <c r="CE76">
        <f t="shared" si="107"/>
        <v>4.1321403339893124</v>
      </c>
      <c r="CG76">
        <f t="shared" si="127"/>
        <v>-1.2498863351738552</v>
      </c>
      <c r="CH76" s="9">
        <f t="shared" si="108"/>
        <v>71.101971596351703</v>
      </c>
      <c r="CI76">
        <f t="shared" si="109"/>
        <v>3.6984145963516966</v>
      </c>
      <c r="CK76">
        <f t="shared" si="128"/>
        <v>-1.0470736711378723</v>
      </c>
      <c r="CL76" s="9">
        <f t="shared" si="110"/>
        <v>71.304784260387692</v>
      </c>
      <c r="CM76">
        <f t="shared" si="111"/>
        <v>3.9012272603876852</v>
      </c>
      <c r="CO76">
        <f t="shared" si="129"/>
        <v>-0.65928071994129001</v>
      </c>
      <c r="CP76" s="9">
        <f t="shared" si="112"/>
        <v>71.692577211584265</v>
      </c>
      <c r="CQ76">
        <f t="shared" si="113"/>
        <v>4.2890202115842584</v>
      </c>
      <c r="CY76">
        <f t="shared" si="69"/>
        <v>165.85967856562849</v>
      </c>
      <c r="DA76">
        <f t="shared" si="130"/>
        <v>-1.3725217900220859</v>
      </c>
      <c r="DB76" s="9">
        <f t="shared" si="114"/>
        <v>164.48715677560639</v>
      </c>
      <c r="DC76">
        <f t="shared" si="115"/>
        <v>6.9953967756063946</v>
      </c>
      <c r="DE76">
        <f t="shared" si="131"/>
        <v>-2.6319543987840213</v>
      </c>
      <c r="DF76" s="9">
        <f t="shared" si="116"/>
        <v>163.22772416684447</v>
      </c>
      <c r="DG76">
        <f t="shared" si="117"/>
        <v>5.7359641668444681</v>
      </c>
      <c r="DI76">
        <f t="shared" si="132"/>
        <v>-3.1825787287744354</v>
      </c>
      <c r="DJ76" s="9">
        <f t="shared" si="118"/>
        <v>162.67709983685404</v>
      </c>
      <c r="DK76">
        <f t="shared" si="119"/>
        <v>5.1853398368540411</v>
      </c>
      <c r="DM76">
        <f t="shared" si="133"/>
        <v>-2.9433131007910101</v>
      </c>
      <c r="DN76" s="9">
        <f t="shared" si="120"/>
        <v>162.91636546483747</v>
      </c>
      <c r="DO76">
        <f t="shared" si="121"/>
        <v>5.4246054648374695</v>
      </c>
    </row>
    <row r="77" spans="1:119" x14ac:dyDescent="0.2">
      <c r="A77" s="3">
        <v>43889</v>
      </c>
      <c r="B77" s="4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  <c r="R77">
        <f t="shared" si="134"/>
        <v>74.702348082995996</v>
      </c>
      <c r="S77">
        <f t="shared" si="135"/>
        <v>71.97163720414764</v>
      </c>
      <c r="T77">
        <f t="shared" si="136"/>
        <v>69.382877372610238</v>
      </c>
      <c r="U77">
        <f t="shared" si="137"/>
        <v>68.422255208427714</v>
      </c>
      <c r="V77">
        <f>ABS($C77-R77)/$C77*100</f>
        <v>10.893364615357306</v>
      </c>
      <c r="W77">
        <f>ABS($C77-S77)/$C77*100</f>
        <v>6.8397073352566036</v>
      </c>
      <c r="X77">
        <f>ABS($C77-T77)/$C77*100</f>
        <v>2.9967720692684461</v>
      </c>
      <c r="Y77">
        <f>ABS($C77-U77)/$C77*100</f>
        <v>1.5707576715425164</v>
      </c>
      <c r="Z77" s="9">
        <f t="shared" si="71"/>
        <v>-7.3382200829960027</v>
      </c>
      <c r="AA77" s="9">
        <f t="shared" si="72"/>
        <v>-4.6075092041476466</v>
      </c>
      <c r="AB77" s="9">
        <f t="shared" si="73"/>
        <v>-2.0187493726102446</v>
      </c>
      <c r="AC77" s="9">
        <f t="shared" si="74"/>
        <v>-1.0581272084277202</v>
      </c>
      <c r="AD77">
        <f>ABS(Z77)</f>
        <v>7.3382200829960027</v>
      </c>
      <c r="AE77">
        <f>ABS(AA77)</f>
        <v>4.6075092041476466</v>
      </c>
      <c r="AF77">
        <f t="shared" si="75"/>
        <v>2.0187493726102446</v>
      </c>
      <c r="AG77">
        <f t="shared" si="76"/>
        <v>1.0581272084277202</v>
      </c>
      <c r="AH77" s="9">
        <f t="shared" si="77"/>
        <v>53.849473986485862</v>
      </c>
      <c r="AI77" s="9">
        <f t="shared" si="78"/>
        <v>21.229141066305282</v>
      </c>
      <c r="AJ77" s="9">
        <f t="shared" si="79"/>
        <v>4.075349029414256</v>
      </c>
      <c r="AK77" s="9">
        <f t="shared" si="80"/>
        <v>1.1196331892150402</v>
      </c>
      <c r="AL77" s="21">
        <f t="shared" si="81"/>
        <v>-0.10893364615357307</v>
      </c>
      <c r="AM77" s="21">
        <f t="shared" si="82"/>
        <v>-6.8397073352566035E-2</v>
      </c>
      <c r="AN77" s="21">
        <f t="shared" si="83"/>
        <v>-2.9967720692684462E-2</v>
      </c>
      <c r="AO77" s="21">
        <f t="shared" si="84"/>
        <v>-1.5707576715425164E-2</v>
      </c>
      <c r="AP77" s="21">
        <f t="shared" si="85"/>
        <v>0.10893364615357307</v>
      </c>
      <c r="AQ77" s="21">
        <f t="shared" si="85"/>
        <v>6.8397073352566035E-2</v>
      </c>
      <c r="AR77" s="21">
        <f t="shared" si="85"/>
        <v>2.9967720692684462E-2</v>
      </c>
      <c r="AS77" s="21">
        <f t="shared" si="70"/>
        <v>1.5707576715425164E-2</v>
      </c>
      <c r="AT77" s="21"/>
      <c r="AZ77">
        <f t="shared" si="138"/>
        <v>169.80502048671292</v>
      </c>
      <c r="BA77">
        <f t="shared" si="122"/>
        <v>165.60634675689982</v>
      </c>
      <c r="BB77">
        <f t="shared" si="123"/>
        <v>160.83892742625139</v>
      </c>
      <c r="BC77">
        <f t="shared" si="124"/>
        <v>159.07181601394427</v>
      </c>
      <c r="BD77" s="9">
        <f t="shared" si="86"/>
        <v>-9.7270634867129218</v>
      </c>
      <c r="BE77" s="9">
        <f t="shared" si="87"/>
        <v>-5.528389756899827</v>
      </c>
      <c r="BF77" s="9">
        <f t="shared" si="88"/>
        <v>-0.76097042625139011</v>
      </c>
      <c r="BG77" s="9">
        <f t="shared" si="89"/>
        <v>1.0061409860557262</v>
      </c>
      <c r="BH77">
        <f t="shared" si="90"/>
        <v>9.7270634867129218</v>
      </c>
      <c r="BI77">
        <f t="shared" si="91"/>
        <v>5.528389756899827</v>
      </c>
      <c r="BJ77">
        <f t="shared" si="92"/>
        <v>0.76097042625139011</v>
      </c>
      <c r="BK77">
        <f t="shared" si="93"/>
        <v>1.0061409860557262</v>
      </c>
      <c r="BL77" s="9">
        <f t="shared" si="94"/>
        <v>94.615764074543748</v>
      </c>
      <c r="BM77" s="9">
        <f t="shared" si="95"/>
        <v>30.563093304194929</v>
      </c>
      <c r="BN77" s="9">
        <f t="shared" si="96"/>
        <v>0.57907598962922235</v>
      </c>
      <c r="BO77" s="9">
        <f t="shared" si="97"/>
        <v>1.012319683821189</v>
      </c>
      <c r="BP77" s="21">
        <f t="shared" si="98"/>
        <v>-6.0764540408976622E-2</v>
      </c>
      <c r="BQ77" s="21">
        <f t="shared" si="99"/>
        <v>-3.4535609152606984E-2</v>
      </c>
      <c r="BR77" s="21">
        <f t="shared" si="100"/>
        <v>-4.7537489890090868E-3</v>
      </c>
      <c r="BS77" s="21">
        <f t="shared" si="101"/>
        <v>6.2853187591326281E-3</v>
      </c>
      <c r="BT77" s="21">
        <f t="shared" si="102"/>
        <v>6.0764540408976622E-2</v>
      </c>
      <c r="BU77" s="21">
        <f t="shared" si="103"/>
        <v>3.4535609152606984E-2</v>
      </c>
      <c r="BV77" s="21">
        <f t="shared" si="104"/>
        <v>4.7537489890090868E-3</v>
      </c>
      <c r="BW77" s="21">
        <f t="shared" si="105"/>
        <v>6.2853187591326281E-3</v>
      </c>
      <c r="CA77">
        <f t="shared" si="125"/>
        <v>69.382877372610238</v>
      </c>
      <c r="CC77">
        <f t="shared" si="126"/>
        <v>-1.160611791356897</v>
      </c>
      <c r="CD77" s="9">
        <f t="shared" si="106"/>
        <v>68.222265581253339</v>
      </c>
      <c r="CE77">
        <f t="shared" si="107"/>
        <v>0.85813758125334516</v>
      </c>
      <c r="CG77">
        <f t="shared" si="127"/>
        <v>-1.8687602557207823</v>
      </c>
      <c r="CH77" s="9">
        <f t="shared" si="108"/>
        <v>67.514117116889452</v>
      </c>
      <c r="CI77">
        <f t="shared" si="109"/>
        <v>0.14998911688945782</v>
      </c>
      <c r="CK77">
        <f t="shared" si="128"/>
        <v>-2.3155322170709876</v>
      </c>
      <c r="CL77" s="9">
        <f t="shared" si="110"/>
        <v>67.067345155539257</v>
      </c>
      <c r="CM77">
        <f t="shared" si="111"/>
        <v>0.29678284446073633</v>
      </c>
      <c r="CO77">
        <f t="shared" si="129"/>
        <v>-2.6456225814589551</v>
      </c>
      <c r="CP77" s="9">
        <f t="shared" si="112"/>
        <v>66.737254791151287</v>
      </c>
      <c r="CQ77">
        <f t="shared" si="113"/>
        <v>0.62687320884870701</v>
      </c>
      <c r="CY77">
        <f t="shared" si="69"/>
        <v>160.83892742625139</v>
      </c>
      <c r="DA77">
        <f t="shared" si="130"/>
        <v>-1.9562384859188875</v>
      </c>
      <c r="DB77" s="9">
        <f t="shared" si="114"/>
        <v>158.88268894033251</v>
      </c>
      <c r="DC77">
        <f t="shared" si="115"/>
        <v>1.1952680596674838</v>
      </c>
      <c r="DE77">
        <f t="shared" si="131"/>
        <v>-3.4919212253975287</v>
      </c>
      <c r="DF77" s="9">
        <f t="shared" si="116"/>
        <v>157.34700620085385</v>
      </c>
      <c r="DG77">
        <f t="shared" si="117"/>
        <v>2.730950799146143</v>
      </c>
      <c r="DI77">
        <f t="shared" si="132"/>
        <v>-4.3957725197721924</v>
      </c>
      <c r="DJ77" s="9">
        <f t="shared" si="118"/>
        <v>156.44315490647921</v>
      </c>
      <c r="DK77">
        <f t="shared" si="119"/>
        <v>3.6348020935207899</v>
      </c>
      <c r="DM77">
        <f t="shared" si="133"/>
        <v>-4.7299098139750448</v>
      </c>
      <c r="DN77" s="9">
        <f t="shared" si="120"/>
        <v>156.10901761227635</v>
      </c>
      <c r="DO77">
        <f t="shared" si="121"/>
        <v>3.9689393877236512</v>
      </c>
    </row>
    <row r="78" spans="1:119" x14ac:dyDescent="0.2">
      <c r="A78" s="3">
        <v>43892</v>
      </c>
      <c r="B78" s="4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  <c r="R78">
        <f t="shared" si="134"/>
        <v>73.528232869716632</v>
      </c>
      <c r="S78">
        <f t="shared" si="135"/>
        <v>70.497234258820384</v>
      </c>
      <c r="T78">
        <f t="shared" si="136"/>
        <v>68.171627749044092</v>
      </c>
      <c r="U78">
        <f t="shared" si="137"/>
        <v>67.596915985854096</v>
      </c>
      <c r="V78">
        <f>ABS($C78-R78)/$C78*100</f>
        <v>0.14604332364836894</v>
      </c>
      <c r="W78">
        <f>ABS($C78-S78)/$C78*100</f>
        <v>4.2622472927385662</v>
      </c>
      <c r="X78">
        <f>ABS($C78-T78)/$C78*100</f>
        <v>7.420503687733282</v>
      </c>
      <c r="Y78">
        <f>ABS($C78-U78)/$C78*100</f>
        <v>8.2009827127718253</v>
      </c>
      <c r="Z78" s="9">
        <f t="shared" si="71"/>
        <v>0.10754013028336828</v>
      </c>
      <c r="AA78" s="9">
        <f t="shared" si="72"/>
        <v>3.138538741179616</v>
      </c>
      <c r="AB78" s="9">
        <f t="shared" si="73"/>
        <v>5.4641452509559088</v>
      </c>
      <c r="AC78" s="9">
        <f t="shared" si="74"/>
        <v>6.0388570141459041</v>
      </c>
      <c r="AD78">
        <f>ABS(Z78)</f>
        <v>0.10754013028336828</v>
      </c>
      <c r="AE78">
        <f>ABS(AA78)</f>
        <v>3.138538741179616</v>
      </c>
      <c r="AF78">
        <f t="shared" si="75"/>
        <v>5.4641452509559088</v>
      </c>
      <c r="AG78">
        <f t="shared" si="76"/>
        <v>6.0388570141459041</v>
      </c>
      <c r="AH78" s="9">
        <f t="shared" si="77"/>
        <v>1.1564879621363825E-2</v>
      </c>
      <c r="AI78" s="9">
        <f t="shared" si="78"/>
        <v>9.8504254298853287</v>
      </c>
      <c r="AJ78" s="9">
        <f t="shared" si="79"/>
        <v>29.856883323544011</v>
      </c>
      <c r="AK78" s="9">
        <f t="shared" si="80"/>
        <v>36.467794037299186</v>
      </c>
      <c r="AL78" s="21">
        <f t="shared" si="81"/>
        <v>1.4604332364836895E-3</v>
      </c>
      <c r="AM78" s="21">
        <f t="shared" si="82"/>
        <v>4.2622472927385663E-2</v>
      </c>
      <c r="AN78" s="21">
        <f t="shared" si="83"/>
        <v>7.420503687733282E-2</v>
      </c>
      <c r="AO78" s="21">
        <f t="shared" si="84"/>
        <v>8.200982712771826E-2</v>
      </c>
      <c r="AP78" s="21">
        <f t="shared" si="85"/>
        <v>1.4604332364836895E-3</v>
      </c>
      <c r="AQ78" s="21">
        <f t="shared" si="85"/>
        <v>4.2622472927385663E-2</v>
      </c>
      <c r="AR78" s="21">
        <f t="shared" si="85"/>
        <v>7.420503687733282E-2</v>
      </c>
      <c r="AS78" s="21">
        <f t="shared" si="70"/>
        <v>8.200982712771826E-2</v>
      </c>
      <c r="AT78" s="21"/>
      <c r="AZ78">
        <f t="shared" si="138"/>
        <v>168.24869032883885</v>
      </c>
      <c r="BA78">
        <f t="shared" si="122"/>
        <v>163.83726203469186</v>
      </c>
      <c r="BB78">
        <f t="shared" si="123"/>
        <v>160.38234517050057</v>
      </c>
      <c r="BC78">
        <f t="shared" si="124"/>
        <v>159.85660598306774</v>
      </c>
      <c r="BD78" s="9">
        <f t="shared" si="86"/>
        <v>-6.1274133288388555</v>
      </c>
      <c r="BE78" s="9">
        <f t="shared" si="87"/>
        <v>-1.7159850346918688</v>
      </c>
      <c r="BF78" s="9">
        <f t="shared" si="88"/>
        <v>1.7389318294994212</v>
      </c>
      <c r="BG78" s="9">
        <f t="shared" si="89"/>
        <v>2.2646710169322546</v>
      </c>
      <c r="BH78">
        <f t="shared" si="90"/>
        <v>6.1274133288388555</v>
      </c>
      <c r="BI78">
        <f t="shared" si="91"/>
        <v>1.7159850346918688</v>
      </c>
      <c r="BJ78">
        <f t="shared" si="92"/>
        <v>1.7389318294994212</v>
      </c>
      <c r="BK78">
        <f t="shared" si="93"/>
        <v>2.2646710169322546</v>
      </c>
      <c r="BL78" s="9">
        <f t="shared" si="94"/>
        <v>37.545194102432063</v>
      </c>
      <c r="BM78" s="9">
        <f t="shared" si="95"/>
        <v>2.944604639286454</v>
      </c>
      <c r="BN78" s="9">
        <f t="shared" si="96"/>
        <v>3.0238839076462041</v>
      </c>
      <c r="BO78" s="9">
        <f t="shared" si="97"/>
        <v>5.1287348149329723</v>
      </c>
      <c r="BP78" s="21">
        <f t="shared" si="98"/>
        <v>-3.7795244660198769E-2</v>
      </c>
      <c r="BQ78" s="21">
        <f t="shared" si="99"/>
        <v>-1.0584576352010037E-2</v>
      </c>
      <c r="BR78" s="21">
        <f t="shared" si="100"/>
        <v>1.0726117272684826E-2</v>
      </c>
      <c r="BS78" s="21">
        <f t="shared" si="101"/>
        <v>1.3968993205822421E-2</v>
      </c>
      <c r="BT78" s="21">
        <f t="shared" si="102"/>
        <v>3.7795244660198769E-2</v>
      </c>
      <c r="BU78" s="21">
        <f t="shared" si="103"/>
        <v>1.0584576352010037E-2</v>
      </c>
      <c r="BV78" s="21">
        <f t="shared" si="104"/>
        <v>1.0726117272684826E-2</v>
      </c>
      <c r="BW78" s="21">
        <f t="shared" si="105"/>
        <v>1.3968993205822421E-2</v>
      </c>
      <c r="CA78">
        <f t="shared" si="125"/>
        <v>68.171627749044092</v>
      </c>
      <c r="CC78">
        <f t="shared" si="126"/>
        <v>-1.1687138445103769</v>
      </c>
      <c r="CD78" s="9">
        <f t="shared" si="106"/>
        <v>67.002913904533713</v>
      </c>
      <c r="CE78">
        <f t="shared" si="107"/>
        <v>6.6328590954662872</v>
      </c>
      <c r="CG78">
        <f t="shared" si="127"/>
        <v>-1.6320564281451135</v>
      </c>
      <c r="CH78" s="9">
        <f t="shared" si="108"/>
        <v>66.539571320898972</v>
      </c>
      <c r="CI78">
        <f t="shared" si="109"/>
        <v>7.0962016791010285</v>
      </c>
      <c r="CK78">
        <f t="shared" si="128"/>
        <v>-1.5867057053577924</v>
      </c>
      <c r="CL78" s="9">
        <f t="shared" si="110"/>
        <v>66.584922043686305</v>
      </c>
      <c r="CM78">
        <f t="shared" si="111"/>
        <v>7.0508509563136954</v>
      </c>
      <c r="CO78">
        <f t="shared" si="129"/>
        <v>-1.41206183767114</v>
      </c>
      <c r="CP78" s="9">
        <f t="shared" si="112"/>
        <v>66.759565911372945</v>
      </c>
      <c r="CQ78">
        <f t="shared" si="113"/>
        <v>6.876207088627055</v>
      </c>
      <c r="CY78">
        <f t="shared" si="69"/>
        <v>160.38234517050057</v>
      </c>
      <c r="DA78">
        <f t="shared" si="130"/>
        <v>-1.7162934890919963</v>
      </c>
      <c r="DB78" s="9">
        <f t="shared" si="114"/>
        <v>158.66605168140856</v>
      </c>
      <c r="DC78">
        <f t="shared" si="115"/>
        <v>3.455225318591431</v>
      </c>
      <c r="DE78">
        <f t="shared" si="131"/>
        <v>-2.3991991963247128</v>
      </c>
      <c r="DF78" s="9">
        <f t="shared" si="116"/>
        <v>157.98314597417587</v>
      </c>
      <c r="DG78">
        <f t="shared" si="117"/>
        <v>4.1381310258241228</v>
      </c>
      <c r="DI78">
        <f t="shared" si="132"/>
        <v>-1.7959069455180845</v>
      </c>
      <c r="DJ78" s="9">
        <f t="shared" si="118"/>
        <v>158.58643822498249</v>
      </c>
      <c r="DK78">
        <f t="shared" si="119"/>
        <v>3.534838775017505</v>
      </c>
      <c r="DM78">
        <f t="shared" si="133"/>
        <v>-1.0548481139022088</v>
      </c>
      <c r="DN78" s="9">
        <f t="shared" si="120"/>
        <v>159.32749705659836</v>
      </c>
      <c r="DO78">
        <f t="shared" si="121"/>
        <v>2.7937799434016313</v>
      </c>
    </row>
    <row r="79" spans="1:119" x14ac:dyDescent="0.2">
      <c r="A79" s="3">
        <v>43893</v>
      </c>
      <c r="B79" s="4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  <c r="R79">
        <f t="shared" si="134"/>
        <v>73.545439290561973</v>
      </c>
      <c r="S79">
        <f t="shared" si="135"/>
        <v>71.501566655997863</v>
      </c>
      <c r="T79">
        <f t="shared" si="136"/>
        <v>71.450114899617631</v>
      </c>
      <c r="U79">
        <f t="shared" si="137"/>
        <v>72.307224456887909</v>
      </c>
      <c r="V79">
        <f>ABS($C79-R79)/$C79*100</f>
        <v>3.1533968325861492</v>
      </c>
      <c r="W79">
        <f>ABS($C79-S79)/$C79*100</f>
        <v>0.28670099145448968</v>
      </c>
      <c r="X79">
        <f>ABS($C79-T79)/$C79*100</f>
        <v>0.2145357627901385</v>
      </c>
      <c r="Y79">
        <f>ABS($C79-U79)/$C79*100</f>
        <v>1.4167008887716377</v>
      </c>
      <c r="Z79" s="9">
        <f t="shared" si="71"/>
        <v>-2.2482822905619742</v>
      </c>
      <c r="AA79" s="9">
        <f t="shared" si="72"/>
        <v>-0.20440965599786409</v>
      </c>
      <c r="AB79" s="9">
        <f t="shared" si="73"/>
        <v>-0.15295789961763262</v>
      </c>
      <c r="AC79" s="9">
        <f t="shared" si="74"/>
        <v>-1.01006745688791</v>
      </c>
      <c r="AD79">
        <f>ABS(Z79)</f>
        <v>2.2482822905619742</v>
      </c>
      <c r="AE79">
        <f>ABS(AA79)</f>
        <v>0.20440965599786409</v>
      </c>
      <c r="AF79">
        <f t="shared" si="75"/>
        <v>0.15295789961763262</v>
      </c>
      <c r="AG79">
        <f t="shared" si="76"/>
        <v>1.01006745688791</v>
      </c>
      <c r="AH79" s="9">
        <f t="shared" si="77"/>
        <v>5.0547732580545972</v>
      </c>
      <c r="AI79" s="9">
        <f t="shared" si="78"/>
        <v>4.1783307465165134E-2</v>
      </c>
      <c r="AJ79" s="9">
        <f t="shared" si="79"/>
        <v>2.3396119055437776E-2</v>
      </c>
      <c r="AK79" s="9">
        <f t="shared" si="80"/>
        <v>1.02023626746401</v>
      </c>
      <c r="AL79" s="21">
        <f t="shared" si="81"/>
        <v>-3.1533968325861493E-2</v>
      </c>
      <c r="AM79" s="21">
        <f t="shared" si="82"/>
        <v>-2.8670099145448971E-3</v>
      </c>
      <c r="AN79" s="21">
        <f t="shared" si="83"/>
        <v>-2.145357627901385E-3</v>
      </c>
      <c r="AO79" s="21">
        <f t="shared" si="84"/>
        <v>-1.4167008887716378E-2</v>
      </c>
      <c r="AP79" s="21">
        <f t="shared" si="85"/>
        <v>3.1533968325861493E-2</v>
      </c>
      <c r="AQ79" s="21">
        <f t="shared" si="85"/>
        <v>2.8670099145448971E-3</v>
      </c>
      <c r="AR79" s="21">
        <f t="shared" si="85"/>
        <v>2.145357627901385E-3</v>
      </c>
      <c r="AS79" s="21">
        <f t="shared" si="70"/>
        <v>1.4167008887716378E-2</v>
      </c>
      <c r="AT79" s="21"/>
      <c r="AZ79">
        <f t="shared" si="138"/>
        <v>167.26830419622462</v>
      </c>
      <c r="BA79">
        <f t="shared" si="122"/>
        <v>163.28814682359044</v>
      </c>
      <c r="BB79">
        <f t="shared" si="123"/>
        <v>161.42570426820021</v>
      </c>
      <c r="BC79">
        <f t="shared" si="124"/>
        <v>161.62304937627491</v>
      </c>
      <c r="BD79" s="9">
        <f t="shared" si="86"/>
        <v>-7.4667291962246054</v>
      </c>
      <c r="BE79" s="9">
        <f t="shared" si="87"/>
        <v>-3.4865718235904239</v>
      </c>
      <c r="BF79" s="9">
        <f t="shared" si="88"/>
        <v>-1.6241292682001927</v>
      </c>
      <c r="BG79" s="9">
        <f t="shared" si="89"/>
        <v>-1.8214743762748924</v>
      </c>
      <c r="BH79">
        <f t="shared" si="90"/>
        <v>7.4667291962246054</v>
      </c>
      <c r="BI79">
        <f t="shared" si="91"/>
        <v>3.4865718235904239</v>
      </c>
      <c r="BJ79">
        <f t="shared" si="92"/>
        <v>1.6241292682001927</v>
      </c>
      <c r="BK79">
        <f t="shared" si="93"/>
        <v>1.8214743762748924</v>
      </c>
      <c r="BL79" s="9">
        <f t="shared" si="94"/>
        <v>55.752044889752945</v>
      </c>
      <c r="BM79" s="9">
        <f t="shared" si="95"/>
        <v>12.156183081054655</v>
      </c>
      <c r="BN79" s="9">
        <f t="shared" si="96"/>
        <v>2.6377958798244934</v>
      </c>
      <c r="BO79" s="9">
        <f t="shared" si="97"/>
        <v>3.3177689034260083</v>
      </c>
      <c r="BP79" s="21">
        <f t="shared" si="98"/>
        <v>-4.6725003781875149E-2</v>
      </c>
      <c r="BQ79" s="21">
        <f t="shared" si="99"/>
        <v>-2.1818131789942768E-2</v>
      </c>
      <c r="BR79" s="21">
        <f t="shared" si="100"/>
        <v>-1.0163412145344579E-2</v>
      </c>
      <c r="BS79" s="21">
        <f t="shared" si="101"/>
        <v>-1.139835058743878E-2</v>
      </c>
      <c r="BT79" s="21">
        <f t="shared" si="102"/>
        <v>4.6725003781875149E-2</v>
      </c>
      <c r="BU79" s="21">
        <f t="shared" si="103"/>
        <v>2.1818131789942768E-2</v>
      </c>
      <c r="BV79" s="21">
        <f t="shared" si="104"/>
        <v>1.0163412145344579E-2</v>
      </c>
      <c r="BW79" s="21">
        <f t="shared" si="105"/>
        <v>1.139835058743878E-2</v>
      </c>
      <c r="CA79">
        <f t="shared" si="125"/>
        <v>71.450114899617631</v>
      </c>
      <c r="CC79">
        <f t="shared" si="126"/>
        <v>-0.45716168529695012</v>
      </c>
      <c r="CD79" s="9">
        <f t="shared" si="106"/>
        <v>70.992953214320679</v>
      </c>
      <c r="CE79">
        <f t="shared" si="107"/>
        <v>0.30420378567932005</v>
      </c>
      <c r="CG79">
        <f t="shared" si="127"/>
        <v>0.13573926019360161</v>
      </c>
      <c r="CH79" s="9">
        <f t="shared" si="108"/>
        <v>71.585854159811234</v>
      </c>
      <c r="CI79">
        <f t="shared" si="109"/>
        <v>0.28869715981123534</v>
      </c>
      <c r="CK79">
        <f t="shared" si="128"/>
        <v>1.6243215795568866</v>
      </c>
      <c r="CL79" s="9">
        <f t="shared" si="110"/>
        <v>73.074436479174523</v>
      </c>
      <c r="CM79">
        <f t="shared" si="111"/>
        <v>1.7772794791745241</v>
      </c>
      <c r="CO79">
        <f t="shared" si="129"/>
        <v>2.6218102922192843</v>
      </c>
      <c r="CP79" s="9">
        <f t="shared" si="112"/>
        <v>74.071925191836911</v>
      </c>
      <c r="CQ79">
        <f t="shared" si="113"/>
        <v>2.7747681918369125</v>
      </c>
      <c r="CY79">
        <f t="shared" si="69"/>
        <v>161.42570426820021</v>
      </c>
      <c r="DA79">
        <f t="shared" si="130"/>
        <v>-1.2747490752053352</v>
      </c>
      <c r="DB79" s="9">
        <f t="shared" si="114"/>
        <v>160.15095519299487</v>
      </c>
      <c r="DC79">
        <f t="shared" si="115"/>
        <v>0.34938019299485745</v>
      </c>
      <c r="DE79">
        <f t="shared" si="131"/>
        <v>-1.1598782104759473</v>
      </c>
      <c r="DF79" s="9">
        <f t="shared" si="116"/>
        <v>160.26582605772427</v>
      </c>
      <c r="DG79">
        <f t="shared" si="117"/>
        <v>0.46425105772425468</v>
      </c>
      <c r="DI79">
        <f t="shared" si="132"/>
        <v>7.8008643005610834E-2</v>
      </c>
      <c r="DJ79" s="9">
        <f t="shared" si="118"/>
        <v>161.50371291120581</v>
      </c>
      <c r="DK79">
        <f t="shared" si="119"/>
        <v>1.7021379112057957</v>
      </c>
      <c r="DM79">
        <f t="shared" si="133"/>
        <v>0.74961008807537743</v>
      </c>
      <c r="DN79" s="9">
        <f t="shared" si="120"/>
        <v>162.17531435627558</v>
      </c>
      <c r="DO79">
        <f t="shared" si="121"/>
        <v>2.3737393562755642</v>
      </c>
    </row>
    <row r="80" spans="1:119" x14ac:dyDescent="0.2">
      <c r="A80" s="3">
        <v>43894</v>
      </c>
      <c r="B80" s="4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  <c r="R80">
        <f t="shared" si="134"/>
        <v>73.185714124072049</v>
      </c>
      <c r="S80">
        <f t="shared" si="135"/>
        <v>71.43615556607854</v>
      </c>
      <c r="T80">
        <f t="shared" si="136"/>
        <v>71.358340159847046</v>
      </c>
      <c r="U80">
        <f t="shared" si="137"/>
        <v>71.519371840515333</v>
      </c>
      <c r="V80">
        <f>ABS($C80-R80)/$C80*100</f>
        <v>1.9014011481491597</v>
      </c>
      <c r="W80">
        <f>ABS($C80-S80)/$C80*100</f>
        <v>4.2465206185619806</v>
      </c>
      <c r="X80">
        <f>ABS($C80-T80)/$C80*100</f>
        <v>4.3508248862972918</v>
      </c>
      <c r="Y80">
        <f>ABS($C80-U80)/$C80*100</f>
        <v>4.1349769925739759</v>
      </c>
      <c r="Z80" s="9">
        <f t="shared" si="71"/>
        <v>1.4185258759279549</v>
      </c>
      <c r="AA80" s="9">
        <f t="shared" si="72"/>
        <v>3.1680844339214644</v>
      </c>
      <c r="AB80" s="9">
        <f t="shared" si="73"/>
        <v>3.2458998401529584</v>
      </c>
      <c r="AC80" s="9">
        <f t="shared" si="74"/>
        <v>3.084868159484671</v>
      </c>
      <c r="AD80">
        <f>ABS(Z80)</f>
        <v>1.4185258759279549</v>
      </c>
      <c r="AE80">
        <f>ABS(AA80)</f>
        <v>3.1680844339214644</v>
      </c>
      <c r="AF80">
        <f t="shared" si="75"/>
        <v>3.2458998401529584</v>
      </c>
      <c r="AG80">
        <f t="shared" si="76"/>
        <v>3.084868159484671</v>
      </c>
      <c r="AH80" s="9">
        <f t="shared" si="77"/>
        <v>2.0122156606771715</v>
      </c>
      <c r="AI80" s="9">
        <f t="shared" si="78"/>
        <v>10.036758980455486</v>
      </c>
      <c r="AJ80" s="9">
        <f t="shared" si="79"/>
        <v>10.535865772305002</v>
      </c>
      <c r="AK80" s="9">
        <f t="shared" si="80"/>
        <v>9.5164115614023412</v>
      </c>
      <c r="AL80" s="21">
        <f t="shared" si="81"/>
        <v>1.9014011481491597E-2</v>
      </c>
      <c r="AM80" s="21">
        <f t="shared" si="82"/>
        <v>4.2465206185619803E-2</v>
      </c>
      <c r="AN80" s="21">
        <f t="shared" si="83"/>
        <v>4.3508248862972915E-2</v>
      </c>
      <c r="AO80" s="21">
        <f t="shared" si="84"/>
        <v>4.1349769925739757E-2</v>
      </c>
      <c r="AP80" s="21">
        <f t="shared" si="85"/>
        <v>1.9014011481491597E-2</v>
      </c>
      <c r="AQ80" s="21">
        <f t="shared" si="85"/>
        <v>4.2465206185619803E-2</v>
      </c>
      <c r="AR80" s="21">
        <f t="shared" si="85"/>
        <v>4.3508248862972915E-2</v>
      </c>
      <c r="AS80" s="21">
        <f t="shared" si="70"/>
        <v>4.1349769925739757E-2</v>
      </c>
      <c r="AT80" s="21"/>
      <c r="AZ80">
        <f t="shared" si="138"/>
        <v>166.07362752482868</v>
      </c>
      <c r="BA80">
        <f t="shared" si="122"/>
        <v>162.1724438400415</v>
      </c>
      <c r="BB80">
        <f t="shared" si="123"/>
        <v>160.45122670728011</v>
      </c>
      <c r="BC80">
        <f t="shared" si="124"/>
        <v>160.20229936278048</v>
      </c>
      <c r="BD80" s="9">
        <f t="shared" si="86"/>
        <v>2.9079854751713299</v>
      </c>
      <c r="BE80" s="9">
        <f t="shared" si="87"/>
        <v>6.8091691599585147</v>
      </c>
      <c r="BF80" s="9">
        <f t="shared" si="88"/>
        <v>8.5303862927198963</v>
      </c>
      <c r="BG80" s="9">
        <f t="shared" si="89"/>
        <v>8.7793136372195306</v>
      </c>
      <c r="BH80">
        <f t="shared" si="90"/>
        <v>2.9079854751713299</v>
      </c>
      <c r="BI80">
        <f t="shared" si="91"/>
        <v>6.8091691599585147</v>
      </c>
      <c r="BJ80">
        <f t="shared" si="92"/>
        <v>8.5303862927198963</v>
      </c>
      <c r="BK80">
        <f t="shared" si="93"/>
        <v>8.7793136372195306</v>
      </c>
      <c r="BL80" s="9">
        <f t="shared" si="94"/>
        <v>8.456379523807426</v>
      </c>
      <c r="BM80" s="9">
        <f t="shared" si="95"/>
        <v>46.364784648930147</v>
      </c>
      <c r="BN80" s="9">
        <f t="shared" si="96"/>
        <v>72.767490303023493</v>
      </c>
      <c r="BO80" s="9">
        <f t="shared" si="97"/>
        <v>77.076347940668825</v>
      </c>
      <c r="BP80" s="21">
        <f t="shared" si="98"/>
        <v>1.7208886952519088E-2</v>
      </c>
      <c r="BQ80" s="21">
        <f t="shared" si="99"/>
        <v>4.0295325858669101E-2</v>
      </c>
      <c r="BR80" s="21">
        <f t="shared" si="100"/>
        <v>5.0481150826273011E-2</v>
      </c>
      <c r="BS80" s="21">
        <f t="shared" si="101"/>
        <v>5.195425396501293E-2</v>
      </c>
      <c r="BT80" s="21">
        <f t="shared" si="102"/>
        <v>1.7208886952519088E-2</v>
      </c>
      <c r="BU80" s="21">
        <f t="shared" si="103"/>
        <v>4.0295325858669101E-2</v>
      </c>
      <c r="BV80" s="21">
        <f t="shared" si="104"/>
        <v>5.0481150826273011E-2</v>
      </c>
      <c r="BW80" s="21">
        <f t="shared" si="105"/>
        <v>5.195425396501293E-2</v>
      </c>
      <c r="CA80">
        <f t="shared" si="125"/>
        <v>71.358340159847046</v>
      </c>
      <c r="CC80">
        <f t="shared" si="126"/>
        <v>-0.39869977401273171</v>
      </c>
      <c r="CD80" s="9">
        <f t="shared" si="106"/>
        <v>70.959640385834319</v>
      </c>
      <c r="CE80">
        <f t="shared" si="107"/>
        <v>3.6445996141656849</v>
      </c>
      <c r="CG80">
        <f t="shared" si="127"/>
        <v>5.3834220206494338E-2</v>
      </c>
      <c r="CH80" s="9">
        <f t="shared" si="108"/>
        <v>71.412174380053543</v>
      </c>
      <c r="CI80">
        <f t="shared" si="109"/>
        <v>3.1920656199464617</v>
      </c>
      <c r="CK80">
        <f t="shared" si="128"/>
        <v>0.4916980088007552</v>
      </c>
      <c r="CL80" s="9">
        <f t="shared" si="110"/>
        <v>71.850038168647799</v>
      </c>
      <c r="CM80">
        <f t="shared" si="111"/>
        <v>2.754201831352205</v>
      </c>
      <c r="CO80">
        <f t="shared" si="129"/>
        <v>0.28812716470799654</v>
      </c>
      <c r="CP80" s="9">
        <f t="shared" si="112"/>
        <v>71.646467324555047</v>
      </c>
      <c r="CQ80">
        <f t="shared" si="113"/>
        <v>2.9577726754449571</v>
      </c>
      <c r="CY80">
        <f t="shared" si="69"/>
        <v>160.45122670728011</v>
      </c>
      <c r="DA80">
        <f t="shared" si="130"/>
        <v>-1.2267056329196964</v>
      </c>
      <c r="DB80" s="9">
        <f t="shared" si="114"/>
        <v>159.22452107436041</v>
      </c>
      <c r="DC80">
        <f t="shared" si="115"/>
        <v>9.7570919256395996</v>
      </c>
      <c r="DE80">
        <f t="shared" si="131"/>
        <v>-1.0931339766358397</v>
      </c>
      <c r="DF80" s="9">
        <f t="shared" si="116"/>
        <v>159.35809273064427</v>
      </c>
      <c r="DG80">
        <f t="shared" si="117"/>
        <v>9.6235202693557369</v>
      </c>
      <c r="DI80">
        <f t="shared" si="132"/>
        <v>-0.61663225158535362</v>
      </c>
      <c r="DJ80" s="9">
        <f t="shared" si="118"/>
        <v>159.83459445569477</v>
      </c>
      <c r="DK80">
        <f t="shared" si="119"/>
        <v>9.1470185443052401</v>
      </c>
      <c r="DM80">
        <f t="shared" si="133"/>
        <v>-0.733105290060727</v>
      </c>
      <c r="DN80" s="9">
        <f t="shared" si="120"/>
        <v>159.71812141721938</v>
      </c>
      <c r="DO80">
        <f t="shared" si="121"/>
        <v>9.263491582780631</v>
      </c>
    </row>
    <row r="81" spans="1:119" x14ac:dyDescent="0.2">
      <c r="A81" s="3">
        <v>43895</v>
      </c>
      <c r="B81" s="4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  <c r="R81">
        <f t="shared" si="134"/>
        <v>73.412678264220517</v>
      </c>
      <c r="S81">
        <f t="shared" si="135"/>
        <v>72.44994258493341</v>
      </c>
      <c r="T81">
        <f t="shared" si="136"/>
        <v>73.305880063938815</v>
      </c>
      <c r="U81">
        <f t="shared" si="137"/>
        <v>73.92556900491337</v>
      </c>
      <c r="V81">
        <f>ABS($C81-R81)/$C81*100</f>
        <v>1.7017207525305291</v>
      </c>
      <c r="W81">
        <f>ABS($C81-S81)/$C81*100</f>
        <v>0.36800187006503388</v>
      </c>
      <c r="X81">
        <f>ABS($C81-T81)/$C81*100</f>
        <v>1.5537686412776133</v>
      </c>
      <c r="Y81">
        <f>ABS($C81-U81)/$C81*100</f>
        <v>2.412250215830678</v>
      </c>
      <c r="Z81" s="9">
        <f t="shared" si="71"/>
        <v>-1.2283752642205172</v>
      </c>
      <c r="AA81" s="9">
        <f t="shared" si="72"/>
        <v>-0.26563958493341033</v>
      </c>
      <c r="AB81" s="9">
        <f t="shared" si="73"/>
        <v>-1.1215770639388154</v>
      </c>
      <c r="AC81" s="9">
        <f t="shared" si="74"/>
        <v>-1.7412660049133706</v>
      </c>
      <c r="AD81">
        <f>ABS(Z81)</f>
        <v>1.2283752642205172</v>
      </c>
      <c r="AE81">
        <f>ABS(AA81)</f>
        <v>0.26563958493341033</v>
      </c>
      <c r="AF81">
        <f t="shared" si="75"/>
        <v>1.1215770639388154</v>
      </c>
      <c r="AG81">
        <f t="shared" si="76"/>
        <v>1.7412660049133706</v>
      </c>
      <c r="AH81" s="9">
        <f t="shared" si="77"/>
        <v>1.5089057897488256</v>
      </c>
      <c r="AI81" s="9">
        <f t="shared" si="78"/>
        <v>7.0564389083594525E-2</v>
      </c>
      <c r="AJ81" s="9">
        <f t="shared" si="79"/>
        <v>1.2579351103536136</v>
      </c>
      <c r="AK81" s="9">
        <f t="shared" si="80"/>
        <v>3.0320072998669705</v>
      </c>
      <c r="AL81" s="21">
        <f t="shared" si="81"/>
        <v>-1.7017207525305292E-2</v>
      </c>
      <c r="AM81" s="21">
        <f t="shared" si="82"/>
        <v>-3.6800187006503387E-3</v>
      </c>
      <c r="AN81" s="21">
        <f t="shared" si="83"/>
        <v>-1.5537686412776133E-2</v>
      </c>
      <c r="AO81" s="21">
        <f t="shared" si="84"/>
        <v>-2.4122502158306781E-2</v>
      </c>
      <c r="AP81" s="21">
        <f t="shared" si="85"/>
        <v>1.7017207525305292E-2</v>
      </c>
      <c r="AQ81" s="21">
        <f t="shared" si="85"/>
        <v>3.6800187006503387E-3</v>
      </c>
      <c r="AR81" s="21">
        <f t="shared" si="85"/>
        <v>1.5537686412776133E-2</v>
      </c>
      <c r="AS81" s="21">
        <f t="shared" si="70"/>
        <v>2.4122502158306781E-2</v>
      </c>
      <c r="AT81" s="21"/>
      <c r="AZ81">
        <f t="shared" si="138"/>
        <v>166.53890520085611</v>
      </c>
      <c r="BA81">
        <f t="shared" si="122"/>
        <v>164.3513779712282</v>
      </c>
      <c r="BB81">
        <f t="shared" si="123"/>
        <v>165.56945848291207</v>
      </c>
      <c r="BC81">
        <f t="shared" si="124"/>
        <v>167.05016399981173</v>
      </c>
      <c r="BD81" s="9">
        <f t="shared" si="86"/>
        <v>-3.7464252008560948</v>
      </c>
      <c r="BE81" s="9">
        <f t="shared" si="87"/>
        <v>-1.5588979712281912</v>
      </c>
      <c r="BF81" s="9">
        <f t="shared" si="88"/>
        <v>-2.7769784829120567</v>
      </c>
      <c r="BG81" s="9">
        <f t="shared" si="89"/>
        <v>-4.257683999811718</v>
      </c>
      <c r="BH81">
        <f t="shared" si="90"/>
        <v>3.7464252008560948</v>
      </c>
      <c r="BI81">
        <f t="shared" si="91"/>
        <v>1.5588979712281912</v>
      </c>
      <c r="BJ81">
        <f t="shared" si="92"/>
        <v>2.7769784829120567</v>
      </c>
      <c r="BK81">
        <f t="shared" si="93"/>
        <v>4.257683999811718</v>
      </c>
      <c r="BL81" s="9">
        <f t="shared" si="94"/>
        <v>14.03570178560963</v>
      </c>
      <c r="BM81" s="9">
        <f t="shared" si="95"/>
        <v>2.4301628846993704</v>
      </c>
      <c r="BN81" s="9">
        <f t="shared" si="96"/>
        <v>7.7116094945565479</v>
      </c>
      <c r="BO81" s="9">
        <f t="shared" si="97"/>
        <v>18.127873042252709</v>
      </c>
      <c r="BP81" s="21">
        <f t="shared" si="98"/>
        <v>-2.3013502840279199E-2</v>
      </c>
      <c r="BQ81" s="21">
        <f t="shared" si="99"/>
        <v>-9.5759826942140754E-3</v>
      </c>
      <c r="BR81" s="21">
        <f t="shared" si="100"/>
        <v>-1.7058395344257037E-2</v>
      </c>
      <c r="BS81" s="21">
        <f t="shared" si="101"/>
        <v>-2.6154058220697402E-2</v>
      </c>
      <c r="BT81" s="21">
        <f t="shared" si="102"/>
        <v>2.3013502840279199E-2</v>
      </c>
      <c r="BU81" s="21">
        <f t="shared" si="103"/>
        <v>9.5759826942140754E-3</v>
      </c>
      <c r="BV81" s="21">
        <f t="shared" si="104"/>
        <v>1.7058395344257037E-2</v>
      </c>
      <c r="BW81" s="21">
        <f t="shared" si="105"/>
        <v>2.6154058220697402E-2</v>
      </c>
      <c r="CA81">
        <f t="shared" si="125"/>
        <v>73.305880063938815</v>
      </c>
      <c r="CC81">
        <f t="shared" si="126"/>
        <v>-2.3301425516011498E-2</v>
      </c>
      <c r="CD81" s="9">
        <f t="shared" si="106"/>
        <v>73.282578638422805</v>
      </c>
      <c r="CE81">
        <f t="shared" si="107"/>
        <v>1.0982756384228054</v>
      </c>
      <c r="CG81">
        <f t="shared" si="127"/>
        <v>0.73556826640519335</v>
      </c>
      <c r="CH81" s="9">
        <f t="shared" si="108"/>
        <v>74.041448330344011</v>
      </c>
      <c r="CI81">
        <f t="shared" si="109"/>
        <v>1.8571453303440109</v>
      </c>
      <c r="CK81">
        <f t="shared" si="128"/>
        <v>1.4525536596928248</v>
      </c>
      <c r="CL81" s="9">
        <f t="shared" si="110"/>
        <v>74.75843372363164</v>
      </c>
      <c r="CM81">
        <f t="shared" si="111"/>
        <v>2.5741307236316402</v>
      </c>
      <c r="CO81">
        <f t="shared" si="129"/>
        <v>1.7152221205780411</v>
      </c>
      <c r="CP81" s="9">
        <f t="shared" si="112"/>
        <v>75.021102184516863</v>
      </c>
      <c r="CQ81">
        <f t="shared" si="113"/>
        <v>2.8367991845168632</v>
      </c>
      <c r="CY81">
        <f t="shared" ref="CY81:CY144" si="139">($CX$2*$E80)+((1-$CX$2)*CY80)</f>
        <v>165.56945848291207</v>
      </c>
      <c r="DA81">
        <f t="shared" si="130"/>
        <v>-0.21151564755143226</v>
      </c>
      <c r="DB81" s="9">
        <f t="shared" si="114"/>
        <v>165.35794283536063</v>
      </c>
      <c r="DC81">
        <f t="shared" si="115"/>
        <v>2.5654628353606199</v>
      </c>
      <c r="DE81">
        <f t="shared" si="131"/>
        <v>1.1429576941805664</v>
      </c>
      <c r="DF81" s="9">
        <f t="shared" si="116"/>
        <v>166.71241617709262</v>
      </c>
      <c r="DG81">
        <f t="shared" si="117"/>
        <v>3.9199361770926089</v>
      </c>
      <c r="DI81">
        <f t="shared" si="132"/>
        <v>3.1683780063780702</v>
      </c>
      <c r="DJ81" s="9">
        <f t="shared" si="118"/>
        <v>168.73783648929015</v>
      </c>
      <c r="DK81">
        <f t="shared" si="119"/>
        <v>5.945356489290134</v>
      </c>
      <c r="DM81">
        <f t="shared" si="133"/>
        <v>4.2990445864349791</v>
      </c>
      <c r="DN81" s="9">
        <f t="shared" si="120"/>
        <v>169.86850306934704</v>
      </c>
      <c r="DO81">
        <f t="shared" si="121"/>
        <v>7.0760230693470305</v>
      </c>
    </row>
    <row r="82" spans="1:119" x14ac:dyDescent="0.2">
      <c r="A82" s="3">
        <v>43896</v>
      </c>
      <c r="B82" s="4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  <c r="R82">
        <f t="shared" si="134"/>
        <v>73.216138221945243</v>
      </c>
      <c r="S82">
        <f t="shared" si="135"/>
        <v>72.364937917754716</v>
      </c>
      <c r="T82">
        <f t="shared" si="136"/>
        <v>72.63293382557552</v>
      </c>
      <c r="U82">
        <f t="shared" si="137"/>
        <v>72.567381521080932</v>
      </c>
      <c r="V82">
        <f>ABS($C82-R82)/$C82*100</f>
        <v>2.7945722416642886</v>
      </c>
      <c r="W82">
        <f>ABS($C82-S82)/$C82*100</f>
        <v>1.5994973130194781</v>
      </c>
      <c r="X82">
        <f>ABS($C82-T82)/$C82*100</f>
        <v>1.9757603251910065</v>
      </c>
      <c r="Y82">
        <f>ABS($C82-U82)/$C82*100</f>
        <v>1.8837256827799322</v>
      </c>
      <c r="Z82" s="9">
        <f t="shared" si="71"/>
        <v>-1.9904532219452449</v>
      </c>
      <c r="AA82" s="9">
        <f t="shared" si="72"/>
        <v>-1.1392529177547175</v>
      </c>
      <c r="AB82" s="9">
        <f t="shared" si="73"/>
        <v>-1.4072488255755218</v>
      </c>
      <c r="AC82" s="9">
        <f t="shared" si="74"/>
        <v>-1.3416965210809337</v>
      </c>
      <c r="AD82">
        <f>ABS(Z82)</f>
        <v>1.9904532219452449</v>
      </c>
      <c r="AE82">
        <f>ABS(AA82)</f>
        <v>1.1392529177547175</v>
      </c>
      <c r="AF82">
        <f t="shared" si="75"/>
        <v>1.4072488255755218</v>
      </c>
      <c r="AG82">
        <f t="shared" si="76"/>
        <v>1.3416965210809337</v>
      </c>
      <c r="AH82" s="9">
        <f t="shared" si="77"/>
        <v>3.961904028752206</v>
      </c>
      <c r="AI82" s="9">
        <f t="shared" si="78"/>
        <v>1.2978972106126372</v>
      </c>
      <c r="AJ82" s="9">
        <f t="shared" si="79"/>
        <v>1.9803492570836854</v>
      </c>
      <c r="AK82" s="9">
        <f t="shared" si="80"/>
        <v>1.8001495546806805</v>
      </c>
      <c r="AL82" s="21">
        <f t="shared" si="81"/>
        <v>-2.7945722416642886E-2</v>
      </c>
      <c r="AM82" s="21">
        <f t="shared" si="82"/>
        <v>-1.5994973130194781E-2</v>
      </c>
      <c r="AN82" s="21">
        <f t="shared" si="83"/>
        <v>-1.9757603251910064E-2</v>
      </c>
      <c r="AO82" s="21">
        <f t="shared" si="84"/>
        <v>-1.8837256827799322E-2</v>
      </c>
      <c r="AP82" s="21">
        <f t="shared" si="85"/>
        <v>2.7945722416642886E-2</v>
      </c>
      <c r="AQ82" s="21">
        <f t="shared" si="85"/>
        <v>1.5994973130194781E-2</v>
      </c>
      <c r="AR82" s="21">
        <f t="shared" si="85"/>
        <v>1.9757603251910064E-2</v>
      </c>
      <c r="AS82" s="21">
        <f t="shared" si="70"/>
        <v>1.8837256827799322E-2</v>
      </c>
      <c r="AT82" s="21"/>
      <c r="AZ82">
        <f t="shared" si="138"/>
        <v>165.93947716871912</v>
      </c>
      <c r="BA82">
        <f t="shared" si="122"/>
        <v>163.85253062043518</v>
      </c>
      <c r="BB82">
        <f t="shared" si="123"/>
        <v>163.90327139316483</v>
      </c>
      <c r="BC82">
        <f t="shared" si="124"/>
        <v>163.72917047995858</v>
      </c>
      <c r="BD82" s="9">
        <f t="shared" si="86"/>
        <v>-4.0255061687191187</v>
      </c>
      <c r="BE82" s="9">
        <f t="shared" si="87"/>
        <v>-1.9385596204351714</v>
      </c>
      <c r="BF82" s="9">
        <f t="shared" si="88"/>
        <v>-1.9893003931648252</v>
      </c>
      <c r="BG82" s="9">
        <f t="shared" si="89"/>
        <v>-1.8151994799585793</v>
      </c>
      <c r="BH82">
        <f t="shared" si="90"/>
        <v>4.0255061687191187</v>
      </c>
      <c r="BI82">
        <f t="shared" si="91"/>
        <v>1.9385596204351714</v>
      </c>
      <c r="BJ82">
        <f t="shared" si="92"/>
        <v>1.9893003931648252</v>
      </c>
      <c r="BK82">
        <f t="shared" si="93"/>
        <v>1.8151994799585793</v>
      </c>
      <c r="BL82" s="9">
        <f t="shared" si="94"/>
        <v>16.204699914395679</v>
      </c>
      <c r="BM82" s="9">
        <f t="shared" si="95"/>
        <v>3.7580134019817559</v>
      </c>
      <c r="BN82" s="9">
        <f t="shared" si="96"/>
        <v>3.957316054245728</v>
      </c>
      <c r="BO82" s="9">
        <f t="shared" si="97"/>
        <v>3.2949491520418968</v>
      </c>
      <c r="BP82" s="21">
        <f t="shared" si="98"/>
        <v>-2.4862006310246806E-2</v>
      </c>
      <c r="BQ82" s="21">
        <f t="shared" si="99"/>
        <v>-1.1972775471211013E-2</v>
      </c>
      <c r="BR82" s="21">
        <f t="shared" si="100"/>
        <v>-1.2286156536577225E-2</v>
      </c>
      <c r="BS82" s="21">
        <f t="shared" si="101"/>
        <v>-1.121088852770203E-2</v>
      </c>
      <c r="BT82" s="21">
        <f t="shared" si="102"/>
        <v>2.4862006310246806E-2</v>
      </c>
      <c r="BU82" s="21">
        <f t="shared" si="103"/>
        <v>1.1972775471211013E-2</v>
      </c>
      <c r="BV82" s="21">
        <f t="shared" si="104"/>
        <v>1.2286156536577225E-2</v>
      </c>
      <c r="BW82" s="21">
        <f t="shared" si="105"/>
        <v>1.121088852770203E-2</v>
      </c>
      <c r="CA82">
        <f t="shared" si="125"/>
        <v>72.63293382557552</v>
      </c>
      <c r="CC82">
        <f t="shared" si="126"/>
        <v>-0.12724459557157686</v>
      </c>
      <c r="CD82" s="9">
        <f t="shared" si="106"/>
        <v>72.505689230003938</v>
      </c>
      <c r="CE82">
        <f t="shared" si="107"/>
        <v>1.2800042300039394</v>
      </c>
      <c r="CG82">
        <f t="shared" si="127"/>
        <v>0.2285030446885376</v>
      </c>
      <c r="CH82" s="9">
        <f t="shared" si="108"/>
        <v>72.861436870264058</v>
      </c>
      <c r="CI82">
        <f t="shared" si="109"/>
        <v>1.635751870264059</v>
      </c>
      <c r="CK82">
        <f t="shared" si="128"/>
        <v>4.9723726975785698E-2</v>
      </c>
      <c r="CL82" s="9">
        <f t="shared" si="110"/>
        <v>72.682657552551305</v>
      </c>
      <c r="CM82">
        <f t="shared" si="111"/>
        <v>1.4569725525513064</v>
      </c>
      <c r="CO82">
        <f t="shared" si="129"/>
        <v>-0.33860266811150785</v>
      </c>
      <c r="CP82" s="9">
        <f t="shared" si="112"/>
        <v>72.294331157464015</v>
      </c>
      <c r="CQ82">
        <f t="shared" si="113"/>
        <v>1.0686461574640163</v>
      </c>
      <c r="CY82">
        <f t="shared" si="139"/>
        <v>163.90327139316483</v>
      </c>
      <c r="DA82">
        <f t="shared" si="130"/>
        <v>-0.44426307830276146</v>
      </c>
      <c r="DB82" s="9">
        <f t="shared" si="114"/>
        <v>163.45900831486207</v>
      </c>
      <c r="DC82">
        <f t="shared" si="115"/>
        <v>1.5450373148620713</v>
      </c>
      <c r="DE82">
        <f t="shared" si="131"/>
        <v>0.13166557196655615</v>
      </c>
      <c r="DF82" s="9">
        <f t="shared" si="116"/>
        <v>164.03493696513138</v>
      </c>
      <c r="DG82">
        <f t="shared" si="117"/>
        <v>2.1209659651313757</v>
      </c>
      <c r="DI82">
        <f t="shared" si="132"/>
        <v>-2.2434957064634498E-2</v>
      </c>
      <c r="DJ82" s="9">
        <f t="shared" si="118"/>
        <v>163.8808364361002</v>
      </c>
      <c r="DK82">
        <f t="shared" si="119"/>
        <v>1.9668654361001927</v>
      </c>
      <c r="DM82">
        <f t="shared" si="133"/>
        <v>-0.83105465508172904</v>
      </c>
      <c r="DN82" s="9">
        <f t="shared" si="120"/>
        <v>163.07221673808311</v>
      </c>
      <c r="DO82">
        <f t="shared" si="121"/>
        <v>1.1582457380831102</v>
      </c>
    </row>
    <row r="83" spans="1:119" x14ac:dyDescent="0.2">
      <c r="A83" s="3">
        <v>43899</v>
      </c>
      <c r="B83" s="4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  <c r="R83">
        <f t="shared" si="134"/>
        <v>72.897665706433997</v>
      </c>
      <c r="S83">
        <f t="shared" si="135"/>
        <v>72.000376984073199</v>
      </c>
      <c r="T83">
        <f t="shared" si="136"/>
        <v>71.78858453023021</v>
      </c>
      <c r="U83">
        <f t="shared" si="137"/>
        <v>71.520858234637799</v>
      </c>
      <c r="V83">
        <f>ABS($C83-R83)/$C83*100</f>
        <v>11.137521958266806</v>
      </c>
      <c r="W83">
        <f>ABS($C83-S83)/$C83*100</f>
        <v>9.7695433801066969</v>
      </c>
      <c r="X83">
        <f>ABS($C83-T83)/$C83*100</f>
        <v>9.4466511686556398</v>
      </c>
      <c r="Y83">
        <f>ABS($C83-U83)/$C83*100</f>
        <v>9.0384839555238656</v>
      </c>
      <c r="Z83" s="9">
        <f t="shared" si="71"/>
        <v>-7.3053577064339947</v>
      </c>
      <c r="AA83" s="9">
        <f t="shared" si="72"/>
        <v>-6.4080689840731964</v>
      </c>
      <c r="AB83" s="9">
        <f t="shared" si="73"/>
        <v>-6.1962765302302074</v>
      </c>
      <c r="AC83" s="9">
        <f t="shared" si="74"/>
        <v>-5.9285502346377967</v>
      </c>
      <c r="AD83">
        <f>ABS(Z83)</f>
        <v>7.3053577064339947</v>
      </c>
      <c r="AE83">
        <f>ABS(AA83)</f>
        <v>6.4080689840731964</v>
      </c>
      <c r="AF83">
        <f t="shared" si="75"/>
        <v>6.1962765302302074</v>
      </c>
      <c r="AG83">
        <f t="shared" si="76"/>
        <v>5.9285502346377967</v>
      </c>
      <c r="AH83" s="9">
        <f t="shared" si="77"/>
        <v>53.368251218954555</v>
      </c>
      <c r="AI83" s="9">
        <f t="shared" si="78"/>
        <v>41.063348104640887</v>
      </c>
      <c r="AJ83" s="9">
        <f t="shared" si="79"/>
        <v>38.393842839081699</v>
      </c>
      <c r="AK83" s="9">
        <f t="shared" si="80"/>
        <v>35.147707884623877</v>
      </c>
      <c r="AL83" s="21">
        <f t="shared" si="81"/>
        <v>-0.11137521958266805</v>
      </c>
      <c r="AM83" s="21">
        <f t="shared" si="82"/>
        <v>-9.7695433801066975E-2</v>
      </c>
      <c r="AN83" s="21">
        <f t="shared" si="83"/>
        <v>-9.4466511686556398E-2</v>
      </c>
      <c r="AO83" s="21">
        <f t="shared" si="84"/>
        <v>-9.0384839555238655E-2</v>
      </c>
      <c r="AP83" s="21">
        <f t="shared" si="85"/>
        <v>0.11137521958266805</v>
      </c>
      <c r="AQ83" s="21">
        <f t="shared" si="85"/>
        <v>9.7695433801066975E-2</v>
      </c>
      <c r="AR83" s="21">
        <f t="shared" si="85"/>
        <v>9.4466511686556398E-2</v>
      </c>
      <c r="AS83" s="21">
        <f t="shared" si="70"/>
        <v>9.0384839555238655E-2</v>
      </c>
      <c r="AT83" s="21"/>
      <c r="AZ83">
        <f t="shared" si="138"/>
        <v>165.29539618172407</v>
      </c>
      <c r="BA83">
        <f t="shared" si="122"/>
        <v>163.2321915418959</v>
      </c>
      <c r="BB83">
        <f t="shared" si="123"/>
        <v>162.70969115726592</v>
      </c>
      <c r="BC83">
        <f t="shared" si="124"/>
        <v>162.3133148855909</v>
      </c>
      <c r="BD83" s="9">
        <f t="shared" si="86"/>
        <v>-14.407334181724082</v>
      </c>
      <c r="BE83" s="9">
        <f t="shared" si="87"/>
        <v>-12.34412954189591</v>
      </c>
      <c r="BF83" s="9">
        <f t="shared" si="88"/>
        <v>-11.821629157265932</v>
      </c>
      <c r="BG83" s="9">
        <f t="shared" si="89"/>
        <v>-11.425252885590908</v>
      </c>
      <c r="BH83">
        <f t="shared" si="90"/>
        <v>14.407334181724082</v>
      </c>
      <c r="BI83">
        <f t="shared" si="91"/>
        <v>12.34412954189591</v>
      </c>
      <c r="BJ83">
        <f t="shared" si="92"/>
        <v>11.821629157265932</v>
      </c>
      <c r="BK83">
        <f t="shared" si="93"/>
        <v>11.425252885590908</v>
      </c>
      <c r="BL83" s="9">
        <f t="shared" si="94"/>
        <v>207.57127822387511</v>
      </c>
      <c r="BM83" s="9">
        <f t="shared" si="95"/>
        <v>152.37753414710733</v>
      </c>
      <c r="BN83" s="9">
        <f t="shared" si="96"/>
        <v>139.75091593192002</v>
      </c>
      <c r="BO83" s="9">
        <f t="shared" si="97"/>
        <v>130.53640349970337</v>
      </c>
      <c r="BP83" s="21">
        <f t="shared" si="98"/>
        <v>-9.5483592212378482E-2</v>
      </c>
      <c r="BQ83" s="21">
        <f t="shared" si="99"/>
        <v>-8.1809848826184209E-2</v>
      </c>
      <c r="BR83" s="21">
        <f t="shared" si="100"/>
        <v>-7.8347014340113486E-2</v>
      </c>
      <c r="BS83" s="21">
        <f t="shared" si="101"/>
        <v>-7.5720058526504957E-2</v>
      </c>
      <c r="BT83" s="21">
        <f t="shared" si="102"/>
        <v>9.5483592212378482E-2</v>
      </c>
      <c r="BU83" s="21">
        <f t="shared" si="103"/>
        <v>8.1809848826184209E-2</v>
      </c>
      <c r="BV83" s="21">
        <f t="shared" si="104"/>
        <v>7.8347014340113486E-2</v>
      </c>
      <c r="BW83" s="21">
        <f t="shared" si="105"/>
        <v>7.5720058526504957E-2</v>
      </c>
      <c r="CA83">
        <f t="shared" si="125"/>
        <v>71.78858453023021</v>
      </c>
      <c r="CC83">
        <f t="shared" si="126"/>
        <v>-0.2419813475353742</v>
      </c>
      <c r="CD83" s="9">
        <f t="shared" si="106"/>
        <v>71.546603182694838</v>
      </c>
      <c r="CE83">
        <f t="shared" si="107"/>
        <v>5.9542951826948354</v>
      </c>
      <c r="CG83">
        <f t="shared" si="127"/>
        <v>-0.15772379772364761</v>
      </c>
      <c r="CH83" s="9">
        <f t="shared" si="108"/>
        <v>71.630860732506562</v>
      </c>
      <c r="CI83">
        <f t="shared" si="109"/>
        <v>6.0385527325065596</v>
      </c>
      <c r="CK83">
        <f t="shared" si="128"/>
        <v>-0.54036446775613767</v>
      </c>
      <c r="CL83" s="9">
        <f t="shared" si="110"/>
        <v>71.248220062474076</v>
      </c>
      <c r="CM83">
        <f t="shared" si="111"/>
        <v>5.6559120624740729</v>
      </c>
      <c r="CO83">
        <f t="shared" si="129"/>
        <v>-0.77354476753257784</v>
      </c>
      <c r="CP83" s="9">
        <f t="shared" si="112"/>
        <v>71.015039762697626</v>
      </c>
      <c r="CQ83">
        <f t="shared" si="113"/>
        <v>5.422731762697623</v>
      </c>
      <c r="CY83">
        <f t="shared" si="139"/>
        <v>162.70969115726592</v>
      </c>
      <c r="DA83">
        <f t="shared" si="130"/>
        <v>-0.56415382351814469</v>
      </c>
      <c r="DB83" s="9">
        <f t="shared" si="114"/>
        <v>162.14553733374777</v>
      </c>
      <c r="DC83">
        <f t="shared" si="115"/>
        <v>11.257475333747777</v>
      </c>
      <c r="DE83">
        <f t="shared" si="131"/>
        <v>-0.34542291886501036</v>
      </c>
      <c r="DF83" s="9">
        <f t="shared" si="116"/>
        <v>162.36426823840091</v>
      </c>
      <c r="DG83">
        <f t="shared" si="117"/>
        <v>11.47620623840092</v>
      </c>
      <c r="DI83">
        <f t="shared" si="132"/>
        <v>-0.79539084109525404</v>
      </c>
      <c r="DJ83" s="9">
        <f t="shared" si="118"/>
        <v>161.91430031617068</v>
      </c>
      <c r="DK83">
        <f t="shared" si="119"/>
        <v>11.026238316170691</v>
      </c>
      <c r="DM83">
        <f t="shared" si="133"/>
        <v>-1.1428266545845016</v>
      </c>
      <c r="DN83" s="9">
        <f t="shared" si="120"/>
        <v>161.56686450268143</v>
      </c>
      <c r="DO83">
        <f t="shared" si="121"/>
        <v>10.678802502681435</v>
      </c>
    </row>
    <row r="84" spans="1:119" x14ac:dyDescent="0.2">
      <c r="A84" s="3">
        <v>43900</v>
      </c>
      <c r="B84" s="4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  <c r="R84">
        <f t="shared" si="134"/>
        <v>71.728808473404555</v>
      </c>
      <c r="S84">
        <f t="shared" si="135"/>
        <v>69.949794909169768</v>
      </c>
      <c r="T84">
        <f t="shared" si="136"/>
        <v>68.070818612092097</v>
      </c>
      <c r="U84">
        <f t="shared" si="137"/>
        <v>66.896589051620325</v>
      </c>
      <c r="V84">
        <f>ABS($C84-R84)/$C84*100</f>
        <v>2.0086937274754555</v>
      </c>
      <c r="W84">
        <f>ABS($C84-S84)/$C84*100</f>
        <v>0.52131971723885029</v>
      </c>
      <c r="X84">
        <f>ABS($C84-T84)/$C84*100</f>
        <v>3.1934945614766397</v>
      </c>
      <c r="Y84">
        <f>ABS($C84-U84)/$C84*100</f>
        <v>4.8634180712798942</v>
      </c>
      <c r="Z84" s="9">
        <f t="shared" si="71"/>
        <v>-1.4124404734045584</v>
      </c>
      <c r="AA84" s="9">
        <f t="shared" si="72"/>
        <v>0.36657309083022938</v>
      </c>
      <c r="AB84" s="9">
        <f t="shared" si="73"/>
        <v>2.2455493879079</v>
      </c>
      <c r="AC84" s="9">
        <f t="shared" si="74"/>
        <v>3.4197789483796726</v>
      </c>
      <c r="AD84">
        <f>ABS(Z84)</f>
        <v>1.4124404734045584</v>
      </c>
      <c r="AE84">
        <f>ABS(AA84)</f>
        <v>0.36657309083022938</v>
      </c>
      <c r="AF84">
        <f t="shared" si="75"/>
        <v>2.2455493879079</v>
      </c>
      <c r="AG84">
        <f t="shared" si="76"/>
        <v>3.4197789483796726</v>
      </c>
      <c r="AH84" s="9">
        <f t="shared" si="77"/>
        <v>1.9949880909112929</v>
      </c>
      <c r="AI84" s="9">
        <f t="shared" si="78"/>
        <v>0.13437583092082758</v>
      </c>
      <c r="AJ84" s="9">
        <f t="shared" si="79"/>
        <v>5.0424920535335449</v>
      </c>
      <c r="AK84" s="9">
        <f t="shared" si="80"/>
        <v>11.69488805578078</v>
      </c>
      <c r="AL84" s="21">
        <f t="shared" si="81"/>
        <v>-2.0086937274754555E-2</v>
      </c>
      <c r="AM84" s="21">
        <f t="shared" si="82"/>
        <v>5.2131971723885029E-3</v>
      </c>
      <c r="AN84" s="21">
        <f t="shared" si="83"/>
        <v>3.1934945614766397E-2</v>
      </c>
      <c r="AO84" s="21">
        <f t="shared" si="84"/>
        <v>4.8634180712798944E-2</v>
      </c>
      <c r="AP84" s="21">
        <f t="shared" si="85"/>
        <v>2.0086937274754555E-2</v>
      </c>
      <c r="AQ84" s="21">
        <f t="shared" si="85"/>
        <v>5.2131971723885029E-3</v>
      </c>
      <c r="AR84" s="21">
        <f t="shared" si="85"/>
        <v>3.1934945614766397E-2</v>
      </c>
      <c r="AS84" s="21">
        <f t="shared" si="70"/>
        <v>4.8634180712798944E-2</v>
      </c>
      <c r="AT84" s="21"/>
      <c r="AZ84">
        <f t="shared" si="138"/>
        <v>162.9902227126482</v>
      </c>
      <c r="BA84">
        <f t="shared" si="122"/>
        <v>159.28207008848921</v>
      </c>
      <c r="BB84">
        <f t="shared" si="123"/>
        <v>155.61671366290636</v>
      </c>
      <c r="BC84">
        <f t="shared" si="124"/>
        <v>153.40161763482999</v>
      </c>
      <c r="BD84" s="9">
        <f t="shared" si="86"/>
        <v>-3.3860667126482156</v>
      </c>
      <c r="BE84" s="9">
        <f t="shared" si="87"/>
        <v>0.32208591151078281</v>
      </c>
      <c r="BF84" s="9">
        <f t="shared" si="88"/>
        <v>3.9874423370936256</v>
      </c>
      <c r="BG84" s="9">
        <f t="shared" si="89"/>
        <v>6.2025383651699997</v>
      </c>
      <c r="BH84">
        <f t="shared" si="90"/>
        <v>3.3860667126482156</v>
      </c>
      <c r="BI84">
        <f t="shared" si="91"/>
        <v>0.32208591151078281</v>
      </c>
      <c r="BJ84">
        <f t="shared" si="92"/>
        <v>3.9874423370936256</v>
      </c>
      <c r="BK84">
        <f t="shared" si="93"/>
        <v>6.2025383651699997</v>
      </c>
      <c r="BL84" s="9">
        <f t="shared" si="94"/>
        <v>11.465447782504294</v>
      </c>
      <c r="BM84" s="9">
        <f t="shared" si="95"/>
        <v>0.10373933439373181</v>
      </c>
      <c r="BN84" s="9">
        <f t="shared" si="96"/>
        <v>15.899696391646675</v>
      </c>
      <c r="BO84" s="9">
        <f t="shared" si="97"/>
        <v>38.471482171405732</v>
      </c>
      <c r="BP84" s="21">
        <f t="shared" si="98"/>
        <v>-2.1215404394909463E-2</v>
      </c>
      <c r="BQ84" s="21">
        <f t="shared" si="99"/>
        <v>2.0180296026300394E-3</v>
      </c>
      <c r="BR84" s="21">
        <f t="shared" si="100"/>
        <v>2.4983323974932244E-2</v>
      </c>
      <c r="BS84" s="21">
        <f t="shared" si="101"/>
        <v>3.8862010367511982E-2</v>
      </c>
      <c r="BT84" s="21">
        <f t="shared" si="102"/>
        <v>2.1215404394909463E-2</v>
      </c>
      <c r="BU84" s="21">
        <f t="shared" si="103"/>
        <v>2.0180296026300394E-3</v>
      </c>
      <c r="BV84" s="21">
        <f t="shared" si="104"/>
        <v>2.4983323974932244E-2</v>
      </c>
      <c r="BW84" s="21">
        <f t="shared" si="105"/>
        <v>3.8862010367511982E-2</v>
      </c>
      <c r="CA84">
        <f t="shared" si="125"/>
        <v>68.070818612092097</v>
      </c>
      <c r="CC84">
        <f t="shared" si="126"/>
        <v>-0.79810687883181242</v>
      </c>
      <c r="CD84" s="9">
        <f t="shared" si="106"/>
        <v>67.27271173326028</v>
      </c>
      <c r="CE84">
        <f t="shared" si="107"/>
        <v>3.0436562667397169</v>
      </c>
      <c r="CG84">
        <f t="shared" si="127"/>
        <v>-1.4393389610728553</v>
      </c>
      <c r="CH84" s="9">
        <f t="shared" si="108"/>
        <v>66.631479651019248</v>
      </c>
      <c r="CI84">
        <f t="shared" si="109"/>
        <v>3.6848883489807491</v>
      </c>
      <c r="CK84">
        <f t="shared" si="128"/>
        <v>-2.6374494250082416</v>
      </c>
      <c r="CL84" s="9">
        <f t="shared" si="110"/>
        <v>65.433369187083855</v>
      </c>
      <c r="CM84">
        <f t="shared" si="111"/>
        <v>4.8829988129161421</v>
      </c>
      <c r="CO84">
        <f t="shared" si="129"/>
        <v>-3.3055749570533379</v>
      </c>
      <c r="CP84" s="9">
        <f t="shared" si="112"/>
        <v>64.765243655038759</v>
      </c>
      <c r="CQ84">
        <f t="shared" si="113"/>
        <v>5.551124344961238</v>
      </c>
      <c r="CY84">
        <f t="shared" si="139"/>
        <v>155.61671366290636</v>
      </c>
      <c r="DA84">
        <f t="shared" si="130"/>
        <v>-1.608765610852771</v>
      </c>
      <c r="DB84" s="9">
        <f t="shared" si="114"/>
        <v>154.00794805205359</v>
      </c>
      <c r="DC84">
        <f t="shared" si="115"/>
        <v>5.5962079479463966</v>
      </c>
      <c r="DE84">
        <f t="shared" si="131"/>
        <v>-2.7745425660430478</v>
      </c>
      <c r="DF84" s="9">
        <f t="shared" si="116"/>
        <v>152.84217109686332</v>
      </c>
      <c r="DG84">
        <f t="shared" si="117"/>
        <v>6.7619849031366641</v>
      </c>
      <c r="DI84">
        <f t="shared" si="132"/>
        <v>-4.9517980322496955</v>
      </c>
      <c r="DJ84" s="9">
        <f t="shared" si="118"/>
        <v>150.66491563065668</v>
      </c>
      <c r="DK84">
        <f t="shared" si="119"/>
        <v>8.9392403693433096</v>
      </c>
      <c r="DM84">
        <f t="shared" si="133"/>
        <v>-6.2599563767910507</v>
      </c>
      <c r="DN84" s="9">
        <f t="shared" si="120"/>
        <v>149.35675728611531</v>
      </c>
      <c r="DO84">
        <f t="shared" si="121"/>
        <v>10.247398713884678</v>
      </c>
    </row>
    <row r="85" spans="1:119" x14ac:dyDescent="0.2">
      <c r="A85" s="3">
        <v>43901</v>
      </c>
      <c r="B85" s="4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  <c r="R85">
        <f t="shared" si="134"/>
        <v>71.502817997659832</v>
      </c>
      <c r="S85">
        <f t="shared" si="135"/>
        <v>70.067098298235436</v>
      </c>
      <c r="T85">
        <f t="shared" si="136"/>
        <v>69.418148244836843</v>
      </c>
      <c r="U85">
        <f t="shared" si="137"/>
        <v>69.564016631356481</v>
      </c>
      <c r="V85">
        <f>ABS($C85-R85)/$C85*100</f>
        <v>5.34602336668324</v>
      </c>
      <c r="W85">
        <f>ABS($C85-S85)/$C85*100</f>
        <v>3.2307590283110095</v>
      </c>
      <c r="X85">
        <f>ABS($C85-T85)/$C85*100</f>
        <v>2.2746525502226076</v>
      </c>
      <c r="Y85">
        <f>ABS($C85-U85)/$C85*100</f>
        <v>2.4895623242018803</v>
      </c>
      <c r="Z85" s="9">
        <f t="shared" si="71"/>
        <v>-3.6285729976598304</v>
      </c>
      <c r="AA85" s="9">
        <f t="shared" si="72"/>
        <v>-2.1928532982354341</v>
      </c>
      <c r="AB85" s="9">
        <f t="shared" si="73"/>
        <v>-1.5439032448368408</v>
      </c>
      <c r="AC85" s="9">
        <f t="shared" si="74"/>
        <v>-1.6897716313564786</v>
      </c>
      <c r="AD85">
        <f>ABS(Z85)</f>
        <v>3.6285729976598304</v>
      </c>
      <c r="AE85">
        <f>ABS(AA85)</f>
        <v>2.1928532982354341</v>
      </c>
      <c r="AF85">
        <f t="shared" si="75"/>
        <v>1.5439032448368408</v>
      </c>
      <c r="AG85">
        <f t="shared" si="76"/>
        <v>1.6897716313564786</v>
      </c>
      <c r="AH85" s="9">
        <f t="shared" si="77"/>
        <v>13.166541999346048</v>
      </c>
      <c r="AI85" s="9">
        <f t="shared" si="78"/>
        <v>4.8086055875820213</v>
      </c>
      <c r="AJ85" s="9">
        <f t="shared" si="79"/>
        <v>2.3836372294177259</v>
      </c>
      <c r="AK85" s="9">
        <f t="shared" si="80"/>
        <v>2.8553281661371348</v>
      </c>
      <c r="AL85" s="21">
        <f t="shared" si="81"/>
        <v>-5.3460233666832398E-2</v>
      </c>
      <c r="AM85" s="21">
        <f t="shared" si="82"/>
        <v>-3.2307590283110095E-2</v>
      </c>
      <c r="AN85" s="21">
        <f t="shared" si="83"/>
        <v>-2.2746525502226077E-2</v>
      </c>
      <c r="AO85" s="21">
        <f t="shared" si="84"/>
        <v>-2.4895623242018803E-2</v>
      </c>
      <c r="AP85" s="21">
        <f t="shared" si="85"/>
        <v>5.3460233666832398E-2</v>
      </c>
      <c r="AQ85" s="21">
        <f t="shared" si="85"/>
        <v>3.2307590283110095E-2</v>
      </c>
      <c r="AR85" s="21">
        <f t="shared" si="85"/>
        <v>2.2746525502226077E-2</v>
      </c>
      <c r="AS85" s="21">
        <f t="shared" si="70"/>
        <v>2.4895623242018803E-2</v>
      </c>
      <c r="AT85" s="21"/>
      <c r="AZ85">
        <f t="shared" si="138"/>
        <v>162.44845203862448</v>
      </c>
      <c r="BA85">
        <f t="shared" si="122"/>
        <v>159.38513758017265</v>
      </c>
      <c r="BB85">
        <f t="shared" si="123"/>
        <v>158.00917906516253</v>
      </c>
      <c r="BC85">
        <f t="shared" si="124"/>
        <v>158.2395975596626</v>
      </c>
      <c r="BD85" s="9">
        <f t="shared" si="86"/>
        <v>-11.037228038624477</v>
      </c>
      <c r="BE85" s="9">
        <f t="shared" si="87"/>
        <v>-7.9739135801726491</v>
      </c>
      <c r="BF85" s="9">
        <f t="shared" si="88"/>
        <v>-6.5979550651625232</v>
      </c>
      <c r="BG85" s="9">
        <f t="shared" si="89"/>
        <v>-6.8283735596625945</v>
      </c>
      <c r="BH85">
        <f t="shared" si="90"/>
        <v>11.037228038624477</v>
      </c>
      <c r="BI85">
        <f t="shared" si="91"/>
        <v>7.9739135801726491</v>
      </c>
      <c r="BJ85">
        <f t="shared" si="92"/>
        <v>6.5979550651625232</v>
      </c>
      <c r="BK85">
        <f t="shared" si="93"/>
        <v>6.8283735596625945</v>
      </c>
      <c r="BL85" s="9">
        <f t="shared" si="94"/>
        <v>121.82040277659831</v>
      </c>
      <c r="BM85" s="9">
        <f t="shared" si="95"/>
        <v>63.583297784061791</v>
      </c>
      <c r="BN85" s="9">
        <f t="shared" si="96"/>
        <v>43.533011041903798</v>
      </c>
      <c r="BO85" s="9">
        <f t="shared" si="97"/>
        <v>46.626685470299215</v>
      </c>
      <c r="BP85" s="21">
        <f t="shared" si="98"/>
        <v>-7.2895705794072937E-2</v>
      </c>
      <c r="BQ85" s="21">
        <f t="shared" si="99"/>
        <v>-5.2663952972024378E-2</v>
      </c>
      <c r="BR85" s="21">
        <f t="shared" si="100"/>
        <v>-4.3576393419569232E-2</v>
      </c>
      <c r="BS85" s="21">
        <f t="shared" si="101"/>
        <v>-4.5098199322809743E-2</v>
      </c>
      <c r="BT85" s="21">
        <f t="shared" si="102"/>
        <v>7.2895705794072937E-2</v>
      </c>
      <c r="BU85" s="21">
        <f t="shared" si="103"/>
        <v>5.2663952972024378E-2</v>
      </c>
      <c r="BV85" s="21">
        <f t="shared" si="104"/>
        <v>4.3576393419569232E-2</v>
      </c>
      <c r="BW85" s="21">
        <f t="shared" si="105"/>
        <v>4.5098199322809743E-2</v>
      </c>
      <c r="CA85">
        <f t="shared" si="125"/>
        <v>69.418148244836843</v>
      </c>
      <c r="CC85">
        <f t="shared" si="126"/>
        <v>-0.45483703697956307</v>
      </c>
      <c r="CD85" s="9">
        <f t="shared" si="106"/>
        <v>68.963311207857274</v>
      </c>
      <c r="CE85">
        <f t="shared" si="107"/>
        <v>1.0890662078572717</v>
      </c>
      <c r="CG85">
        <f t="shared" si="127"/>
        <v>-0.43613826729851901</v>
      </c>
      <c r="CH85" s="9">
        <f t="shared" si="108"/>
        <v>68.982009977538326</v>
      </c>
      <c r="CI85">
        <f t="shared" si="109"/>
        <v>1.1077649775383236</v>
      </c>
      <c r="CK85">
        <f t="shared" si="128"/>
        <v>-7.4952468912699022E-3</v>
      </c>
      <c r="CL85" s="9">
        <f t="shared" si="110"/>
        <v>69.410652997945576</v>
      </c>
      <c r="CM85">
        <f t="shared" si="111"/>
        <v>1.5364079979455738</v>
      </c>
      <c r="CO85">
        <f t="shared" si="129"/>
        <v>0.69592299017301396</v>
      </c>
      <c r="CP85" s="9">
        <f t="shared" si="112"/>
        <v>70.11407123500986</v>
      </c>
      <c r="CQ85">
        <f t="shared" si="113"/>
        <v>2.2398262350098577</v>
      </c>
      <c r="CY85">
        <f t="shared" si="139"/>
        <v>158.00917906516253</v>
      </c>
      <c r="DA85">
        <f t="shared" si="130"/>
        <v>-0.96856864875534132</v>
      </c>
      <c r="DB85" s="9">
        <f t="shared" si="114"/>
        <v>157.04061041640719</v>
      </c>
      <c r="DC85">
        <f t="shared" si="115"/>
        <v>5.6293864164071863</v>
      </c>
      <c r="DE85">
        <f t="shared" si="131"/>
        <v>-0.91441969745533158</v>
      </c>
      <c r="DF85" s="9">
        <f t="shared" si="116"/>
        <v>157.09475936770718</v>
      </c>
      <c r="DG85">
        <f t="shared" si="117"/>
        <v>5.6835353677071794</v>
      </c>
      <c r="DI85">
        <f t="shared" si="132"/>
        <v>-0.10458416547582794</v>
      </c>
      <c r="DJ85" s="9">
        <f t="shared" si="118"/>
        <v>157.90459489968669</v>
      </c>
      <c r="DK85">
        <f t="shared" si="119"/>
        <v>6.4933708996866812</v>
      </c>
      <c r="DM85">
        <f t="shared" si="133"/>
        <v>1.1811263531895535</v>
      </c>
      <c r="DN85" s="9">
        <f t="shared" si="120"/>
        <v>159.19030541835207</v>
      </c>
      <c r="DO85">
        <f t="shared" si="121"/>
        <v>7.7790814183520638</v>
      </c>
    </row>
    <row r="86" spans="1:119" x14ac:dyDescent="0.2">
      <c r="A86" s="3">
        <v>43902</v>
      </c>
      <c r="B86" s="4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  <c r="R86">
        <f t="shared" si="134"/>
        <v>70.922246318034254</v>
      </c>
      <c r="S86">
        <f t="shared" si="135"/>
        <v>69.365385242800087</v>
      </c>
      <c r="T86">
        <f t="shared" si="136"/>
        <v>68.491806297934744</v>
      </c>
      <c r="U86">
        <f t="shared" si="137"/>
        <v>68.245994758898433</v>
      </c>
      <c r="V86">
        <f>ABS($C86-R86)/$C86*100</f>
        <v>15.940316426991942</v>
      </c>
      <c r="W86">
        <f>ABS($C86-S86)/$C86*100</f>
        <v>13.395233958987573</v>
      </c>
      <c r="X86">
        <f>ABS($C86-T86)/$C86*100</f>
        <v>11.967148632453139</v>
      </c>
      <c r="Y86">
        <f>ABS($C86-U86)/$C86*100</f>
        <v>11.565307615045477</v>
      </c>
      <c r="Z86" s="9">
        <f t="shared" si="71"/>
        <v>-9.7509053180342562</v>
      </c>
      <c r="AA86" s="9">
        <f t="shared" si="72"/>
        <v>-8.1940442428000893</v>
      </c>
      <c r="AB86" s="9">
        <f t="shared" si="73"/>
        <v>-7.3204652979347458</v>
      </c>
      <c r="AC86" s="9">
        <f t="shared" si="74"/>
        <v>-7.0746537588984353</v>
      </c>
      <c r="AD86">
        <f>ABS(Z86)</f>
        <v>9.7509053180342562</v>
      </c>
      <c r="AE86">
        <f>ABS(AA86)</f>
        <v>8.1940442428000893</v>
      </c>
      <c r="AF86">
        <f t="shared" si="75"/>
        <v>7.3204652979347458</v>
      </c>
      <c r="AG86">
        <f t="shared" si="76"/>
        <v>7.0746537588984353</v>
      </c>
      <c r="AH86" s="9">
        <f t="shared" si="77"/>
        <v>95.080154521268739</v>
      </c>
      <c r="AI86" s="9">
        <f t="shared" si="78"/>
        <v>67.142361052965285</v>
      </c>
      <c r="AJ86" s="9">
        <f t="shared" si="79"/>
        <v>53.589212178266848</v>
      </c>
      <c r="AK86" s="9">
        <f t="shared" si="80"/>
        <v>50.050725808295759</v>
      </c>
      <c r="AL86" s="21">
        <f t="shared" si="81"/>
        <v>-0.15940316426991941</v>
      </c>
      <c r="AM86" s="21">
        <f t="shared" si="82"/>
        <v>-0.13395233958987574</v>
      </c>
      <c r="AN86" s="21">
        <f t="shared" si="83"/>
        <v>-0.11967148632453138</v>
      </c>
      <c r="AO86" s="21">
        <f t="shared" si="84"/>
        <v>-0.11565307615045477</v>
      </c>
      <c r="AP86" s="21">
        <f t="shared" si="85"/>
        <v>0.15940316426991941</v>
      </c>
      <c r="AQ86" s="21">
        <f t="shared" si="85"/>
        <v>0.13395233958987574</v>
      </c>
      <c r="AR86" s="21">
        <f t="shared" si="85"/>
        <v>0.11967148632453138</v>
      </c>
      <c r="AS86" s="21">
        <f t="shared" si="70"/>
        <v>0.11565307615045477</v>
      </c>
      <c r="AT86" s="21"/>
      <c r="AZ86">
        <f t="shared" si="138"/>
        <v>160.68249555244455</v>
      </c>
      <c r="BA86">
        <f t="shared" si="122"/>
        <v>156.83348523451738</v>
      </c>
      <c r="BB86">
        <f t="shared" si="123"/>
        <v>154.05040602606502</v>
      </c>
      <c r="BC86">
        <f t="shared" si="124"/>
        <v>152.91346618312576</v>
      </c>
      <c r="BD86" s="9">
        <f t="shared" si="86"/>
        <v>-27.572098552444544</v>
      </c>
      <c r="BE86" s="9">
        <f t="shared" si="87"/>
        <v>-23.723088234517377</v>
      </c>
      <c r="BF86" s="9">
        <f t="shared" si="88"/>
        <v>-20.940009026065013</v>
      </c>
      <c r="BG86" s="9">
        <f t="shared" si="89"/>
        <v>-19.803069183125757</v>
      </c>
      <c r="BH86">
        <f t="shared" si="90"/>
        <v>27.572098552444544</v>
      </c>
      <c r="BI86">
        <f t="shared" si="91"/>
        <v>23.723088234517377</v>
      </c>
      <c r="BJ86">
        <f t="shared" si="92"/>
        <v>20.940009026065013</v>
      </c>
      <c r="BK86">
        <f t="shared" si="93"/>
        <v>19.803069183125757</v>
      </c>
      <c r="BL86" s="9">
        <f t="shared" si="94"/>
        <v>760.22061858571453</v>
      </c>
      <c r="BM86" s="9">
        <f t="shared" si="95"/>
        <v>562.78491538269679</v>
      </c>
      <c r="BN86" s="9">
        <f t="shared" si="96"/>
        <v>438.4839780116842</v>
      </c>
      <c r="BO86" s="9">
        <f t="shared" si="97"/>
        <v>392.16154907166504</v>
      </c>
      <c r="BP86" s="21">
        <f t="shared" si="98"/>
        <v>-0.2071370769966567</v>
      </c>
      <c r="BQ86" s="21">
        <f t="shared" si="99"/>
        <v>-0.17822115153422144</v>
      </c>
      <c r="BR86" s="21">
        <f t="shared" si="100"/>
        <v>-0.15731309873611909</v>
      </c>
      <c r="BS86" s="21">
        <f t="shared" si="101"/>
        <v>-0.14877176861793714</v>
      </c>
      <c r="BT86" s="21">
        <f t="shared" si="102"/>
        <v>0.2071370769966567</v>
      </c>
      <c r="BU86" s="21">
        <f t="shared" si="103"/>
        <v>0.17822115153422144</v>
      </c>
      <c r="BV86" s="21">
        <f t="shared" si="104"/>
        <v>0.15731309873611909</v>
      </c>
      <c r="BW86" s="21">
        <f t="shared" si="105"/>
        <v>0.14877176861793714</v>
      </c>
      <c r="CA86">
        <f t="shared" si="125"/>
        <v>68.491806297934744</v>
      </c>
      <c r="CC86">
        <f t="shared" si="126"/>
        <v>-0.53027782256716882</v>
      </c>
      <c r="CD86" s="9">
        <f t="shared" si="106"/>
        <v>67.961528475367572</v>
      </c>
      <c r="CE86">
        <f t="shared" si="107"/>
        <v>6.7901874753675742</v>
      </c>
      <c r="CG86">
        <f t="shared" si="127"/>
        <v>-0.61261159195580772</v>
      </c>
      <c r="CH86" s="9">
        <f t="shared" si="108"/>
        <v>67.879194705978932</v>
      </c>
      <c r="CI86">
        <f t="shared" si="109"/>
        <v>6.707853705978934</v>
      </c>
      <c r="CK86">
        <f t="shared" si="128"/>
        <v>-0.61393406889841706</v>
      </c>
      <c r="CL86" s="9">
        <f t="shared" si="110"/>
        <v>67.877872229036328</v>
      </c>
      <c r="CM86">
        <f t="shared" si="111"/>
        <v>6.7065312290363295</v>
      </c>
      <c r="CO86">
        <f t="shared" si="129"/>
        <v>-0.69922485571158299</v>
      </c>
      <c r="CP86" s="9">
        <f t="shared" si="112"/>
        <v>67.792581442223167</v>
      </c>
      <c r="CQ86">
        <f t="shared" si="113"/>
        <v>6.6212404422231685</v>
      </c>
      <c r="CY86">
        <f t="shared" si="139"/>
        <v>154.05040602606502</v>
      </c>
      <c r="DA86">
        <f t="shared" si="130"/>
        <v>-1.4470013512100879</v>
      </c>
      <c r="DB86" s="9">
        <f t="shared" si="114"/>
        <v>152.60340467485494</v>
      </c>
      <c r="DC86">
        <f t="shared" si="115"/>
        <v>19.493007674854937</v>
      </c>
      <c r="DE86">
        <f t="shared" si="131"/>
        <v>-2.0103869004465151</v>
      </c>
      <c r="DF86" s="9">
        <f t="shared" si="116"/>
        <v>152.0400191256185</v>
      </c>
      <c r="DG86">
        <f t="shared" si="117"/>
        <v>18.929622125618494</v>
      </c>
      <c r="DI86">
        <f t="shared" si="132"/>
        <v>-2.6483488220661373</v>
      </c>
      <c r="DJ86" s="9">
        <f t="shared" si="118"/>
        <v>151.40205720399888</v>
      </c>
      <c r="DK86">
        <f t="shared" si="119"/>
        <v>18.291660203998873</v>
      </c>
      <c r="DM86">
        <f t="shared" si="133"/>
        <v>-3.2391871241773198</v>
      </c>
      <c r="DN86" s="9">
        <f t="shared" si="120"/>
        <v>150.81121890188771</v>
      </c>
      <c r="DO86">
        <f t="shared" si="121"/>
        <v>17.700821901887707</v>
      </c>
    </row>
    <row r="87" spans="1:119" x14ac:dyDescent="0.2">
      <c r="A87" s="3">
        <v>43903</v>
      </c>
      <c r="B87" s="4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  <c r="R87">
        <f t="shared" si="134"/>
        <v>69.362101467148776</v>
      </c>
      <c r="S87">
        <f t="shared" si="135"/>
        <v>66.743291085104062</v>
      </c>
      <c r="T87">
        <f t="shared" si="136"/>
        <v>64.099527119173899</v>
      </c>
      <c r="U87">
        <f t="shared" si="137"/>
        <v>62.727764826957653</v>
      </c>
      <c r="V87">
        <f>ABS($C87-R87)/$C87*100</f>
        <v>1.2582835987627434</v>
      </c>
      <c r="W87">
        <f>ABS($C87-S87)/$C87*100</f>
        <v>2.5647874839676494</v>
      </c>
      <c r="X87">
        <f>ABS($C87-T87)/$C87*100</f>
        <v>6.424287063246334</v>
      </c>
      <c r="Y87">
        <f>ABS($C87-U87)/$C87*100</f>
        <v>8.4268546365645722</v>
      </c>
      <c r="Z87" s="9">
        <f t="shared" si="71"/>
        <v>-0.86192646714877696</v>
      </c>
      <c r="AA87" s="9">
        <f t="shared" si="72"/>
        <v>1.756883914895937</v>
      </c>
      <c r="AB87" s="9">
        <f t="shared" si="73"/>
        <v>4.4006478808260994</v>
      </c>
      <c r="AC87" s="9">
        <f t="shared" si="74"/>
        <v>5.7724101730423456</v>
      </c>
      <c r="AD87">
        <f>ABS(Z87)</f>
        <v>0.86192646714877696</v>
      </c>
      <c r="AE87">
        <f>ABS(AA87)</f>
        <v>1.756883914895937</v>
      </c>
      <c r="AF87">
        <f t="shared" si="75"/>
        <v>4.4006478808260994</v>
      </c>
      <c r="AG87">
        <f t="shared" si="76"/>
        <v>5.7724101730423456</v>
      </c>
      <c r="AH87" s="9">
        <f t="shared" si="77"/>
        <v>0.74291723477157168</v>
      </c>
      <c r="AI87" s="9">
        <f t="shared" si="78"/>
        <v>3.0866410904200738</v>
      </c>
      <c r="AJ87" s="9">
        <f t="shared" si="79"/>
        <v>19.365701771019239</v>
      </c>
      <c r="AK87" s="9">
        <f t="shared" si="80"/>
        <v>33.320719205842764</v>
      </c>
      <c r="AL87" s="21">
        <f t="shared" si="81"/>
        <v>-1.2582835987627434E-2</v>
      </c>
      <c r="AM87" s="21">
        <f t="shared" si="82"/>
        <v>2.5647874839676496E-2</v>
      </c>
      <c r="AN87" s="21">
        <f t="shared" si="83"/>
        <v>6.4242870632463339E-2</v>
      </c>
      <c r="AO87" s="21">
        <f t="shared" si="84"/>
        <v>8.4268546365645722E-2</v>
      </c>
      <c r="AP87" s="21">
        <f t="shared" si="85"/>
        <v>1.2582835987627434E-2</v>
      </c>
      <c r="AQ87" s="21">
        <f t="shared" si="85"/>
        <v>2.5647874839676496E-2</v>
      </c>
      <c r="AR87" s="21">
        <f t="shared" si="85"/>
        <v>6.4242870632463339E-2</v>
      </c>
      <c r="AS87" s="21">
        <f t="shared" si="70"/>
        <v>8.4268546365645722E-2</v>
      </c>
      <c r="AT87" s="21"/>
      <c r="AZ87">
        <f t="shared" si="138"/>
        <v>156.27095978405345</v>
      </c>
      <c r="BA87">
        <f t="shared" si="122"/>
        <v>149.24209699947181</v>
      </c>
      <c r="BB87">
        <f t="shared" si="123"/>
        <v>141.48640061042602</v>
      </c>
      <c r="BC87">
        <f t="shared" si="124"/>
        <v>137.46707222028766</v>
      </c>
      <c r="BD87" s="9">
        <f t="shared" si="86"/>
        <v>-8.7883857840534461</v>
      </c>
      <c r="BE87" s="9">
        <f t="shared" si="87"/>
        <v>-1.7595229994718125</v>
      </c>
      <c r="BF87" s="9">
        <f t="shared" si="88"/>
        <v>5.9961733895739826</v>
      </c>
      <c r="BG87" s="9">
        <f t="shared" si="89"/>
        <v>10.015501779712338</v>
      </c>
      <c r="BH87">
        <f t="shared" si="90"/>
        <v>8.7883857840534461</v>
      </c>
      <c r="BI87">
        <f t="shared" si="91"/>
        <v>1.7595229994718125</v>
      </c>
      <c r="BJ87">
        <f t="shared" si="92"/>
        <v>5.9961733895739826</v>
      </c>
      <c r="BK87">
        <f t="shared" si="93"/>
        <v>10.015501779712338</v>
      </c>
      <c r="BL87" s="9">
        <f t="shared" si="94"/>
        <v>77.235724689352708</v>
      </c>
      <c r="BM87" s="9">
        <f t="shared" si="95"/>
        <v>3.0959211856702837</v>
      </c>
      <c r="BN87" s="9">
        <f t="shared" si="96"/>
        <v>35.954095317835147</v>
      </c>
      <c r="BO87" s="9">
        <f t="shared" si="97"/>
        <v>100.310275899421</v>
      </c>
      <c r="BP87" s="21">
        <f t="shared" si="98"/>
        <v>-5.9589316525309938E-2</v>
      </c>
      <c r="BQ87" s="21">
        <f t="shared" si="99"/>
        <v>-1.1930378971225526E-2</v>
      </c>
      <c r="BR87" s="21">
        <f t="shared" si="100"/>
        <v>4.0656826274092443E-2</v>
      </c>
      <c r="BS87" s="21">
        <f t="shared" si="101"/>
        <v>6.7909729997744264E-2</v>
      </c>
      <c r="BT87" s="21">
        <f t="shared" si="102"/>
        <v>5.9589316525309938E-2</v>
      </c>
      <c r="BU87" s="21">
        <f t="shared" si="103"/>
        <v>1.1930378971225526E-2</v>
      </c>
      <c r="BV87" s="21">
        <f t="shared" si="104"/>
        <v>4.0656826274092443E-2</v>
      </c>
      <c r="BW87" s="21">
        <f t="shared" si="105"/>
        <v>6.7909729997744264E-2</v>
      </c>
      <c r="CA87">
        <f t="shared" si="125"/>
        <v>64.099527119173899</v>
      </c>
      <c r="CC87">
        <f t="shared" si="126"/>
        <v>-1.148198039558157</v>
      </c>
      <c r="CD87" s="9">
        <f t="shared" si="106"/>
        <v>62.951329079615739</v>
      </c>
      <c r="CE87">
        <f t="shared" si="107"/>
        <v>5.5488459203842595</v>
      </c>
      <c r="CG87">
        <f t="shared" si="127"/>
        <v>-1.973291923205621</v>
      </c>
      <c r="CH87" s="9">
        <f t="shared" si="108"/>
        <v>62.126235195968277</v>
      </c>
      <c r="CI87">
        <f t="shared" si="109"/>
        <v>6.3739398040317212</v>
      </c>
      <c r="CK87">
        <f t="shared" si="128"/>
        <v>-3.1076418414076197</v>
      </c>
      <c r="CL87" s="9">
        <f t="shared" si="110"/>
        <v>60.991885277766279</v>
      </c>
      <c r="CM87">
        <f t="shared" si="111"/>
        <v>7.5082897222337195</v>
      </c>
      <c r="CO87">
        <f t="shared" si="129"/>
        <v>-3.8752515735339479</v>
      </c>
      <c r="CP87" s="9">
        <f t="shared" si="112"/>
        <v>60.224275545639955</v>
      </c>
      <c r="CQ87">
        <f t="shared" si="113"/>
        <v>8.2758994543600437</v>
      </c>
      <c r="CY87">
        <f t="shared" si="139"/>
        <v>141.48640061042602</v>
      </c>
      <c r="DA87">
        <f t="shared" si="130"/>
        <v>-3.2257220015187142</v>
      </c>
      <c r="DB87" s="9">
        <f t="shared" si="114"/>
        <v>138.26067860890731</v>
      </c>
      <c r="DC87">
        <f t="shared" si="115"/>
        <v>9.2218953910926871</v>
      </c>
      <c r="DE87">
        <f t="shared" si="131"/>
        <v>-5.8096895659158099</v>
      </c>
      <c r="DF87" s="9">
        <f t="shared" si="116"/>
        <v>135.6767110445102</v>
      </c>
      <c r="DG87">
        <f t="shared" si="117"/>
        <v>11.8058629554898</v>
      </c>
      <c r="DI87">
        <f t="shared" si="132"/>
        <v>-9.1926821738242275</v>
      </c>
      <c r="DJ87" s="9">
        <f t="shared" si="118"/>
        <v>132.29371843660178</v>
      </c>
      <c r="DK87">
        <f t="shared" si="119"/>
        <v>15.188855563398221</v>
      </c>
      <c r="DM87">
        <f t="shared" si="133"/>
        <v>-11.258530854834367</v>
      </c>
      <c r="DN87" s="9">
        <f t="shared" si="120"/>
        <v>130.22786975559166</v>
      </c>
      <c r="DO87">
        <f t="shared" si="121"/>
        <v>17.254704244408344</v>
      </c>
    </row>
    <row r="88" spans="1:119" x14ac:dyDescent="0.2">
      <c r="A88" s="3">
        <v>43906</v>
      </c>
      <c r="B88" s="4">
        <v>87</v>
      </c>
      <c r="C88" s="1">
        <v>59.687832</v>
      </c>
      <c r="D88" s="2">
        <v>322423600</v>
      </c>
      <c r="E88" s="1">
        <v>133.524979</v>
      </c>
      <c r="F88" s="2">
        <v>5891000</v>
      </c>
      <c r="R88">
        <f t="shared" si="134"/>
        <v>69.224193232404971</v>
      </c>
      <c r="S88">
        <f t="shared" si="135"/>
        <v>67.30549393787075</v>
      </c>
      <c r="T88">
        <f t="shared" si="136"/>
        <v>66.739915847669565</v>
      </c>
      <c r="U88">
        <f t="shared" si="137"/>
        <v>67.230244761930692</v>
      </c>
      <c r="V88">
        <f>ABS($C88-R88)/$C88*100</f>
        <v>15.97706083947725</v>
      </c>
      <c r="W88">
        <f>ABS($C88-S88)/$C88*100</f>
        <v>12.762503985520448</v>
      </c>
      <c r="X88">
        <f>ABS($C88-T88)/$C88*100</f>
        <v>11.814943869413057</v>
      </c>
      <c r="Y88">
        <f>ABS($C88-U88)/$C88*100</f>
        <v>12.636432768961505</v>
      </c>
      <c r="Z88" s="9">
        <f t="shared" si="71"/>
        <v>-9.5363612324049711</v>
      </c>
      <c r="AA88" s="9">
        <f t="shared" si="72"/>
        <v>-7.61766193787075</v>
      </c>
      <c r="AB88" s="9">
        <f t="shared" si="73"/>
        <v>-7.0520838476695644</v>
      </c>
      <c r="AC88" s="9">
        <f t="shared" si="74"/>
        <v>-7.5424127619306915</v>
      </c>
      <c r="AD88">
        <f>ABS(Z88)</f>
        <v>9.5363612324049711</v>
      </c>
      <c r="AE88">
        <f>ABS(AA88)</f>
        <v>7.61766193787075</v>
      </c>
      <c r="AF88">
        <f t="shared" si="75"/>
        <v>7.0520838476695644</v>
      </c>
      <c r="AG88">
        <f t="shared" si="76"/>
        <v>7.5424127619306915</v>
      </c>
      <c r="AH88" s="9">
        <f t="shared" si="77"/>
        <v>90.942185554916463</v>
      </c>
      <c r="AI88" s="9">
        <f t="shared" si="78"/>
        <v>58.028773399684752</v>
      </c>
      <c r="AJ88" s="9">
        <f t="shared" si="79"/>
        <v>49.731886594561971</v>
      </c>
      <c r="AK88" s="9">
        <f t="shared" si="80"/>
        <v>56.887990271334964</v>
      </c>
      <c r="AL88" s="21">
        <f t="shared" si="81"/>
        <v>-0.1597706083947725</v>
      </c>
      <c r="AM88" s="21">
        <f t="shared" si="82"/>
        <v>-0.12762503985520449</v>
      </c>
      <c r="AN88" s="21">
        <f t="shared" si="83"/>
        <v>-0.11814943869413057</v>
      </c>
      <c r="AO88" s="21">
        <f t="shared" si="84"/>
        <v>-0.12636432768961506</v>
      </c>
      <c r="AP88" s="21">
        <f t="shared" si="85"/>
        <v>0.1597706083947725</v>
      </c>
      <c r="AQ88" s="21">
        <f t="shared" si="85"/>
        <v>0.12762503985520449</v>
      </c>
      <c r="AR88" s="21">
        <f t="shared" si="85"/>
        <v>0.11814943869413057</v>
      </c>
      <c r="AS88" s="21">
        <f t="shared" si="70"/>
        <v>0.12636432768961506</v>
      </c>
      <c r="AT88" s="21"/>
      <c r="AZ88">
        <f t="shared" si="138"/>
        <v>154.8648180586049</v>
      </c>
      <c r="BA88">
        <f t="shared" si="122"/>
        <v>148.67904963964082</v>
      </c>
      <c r="BB88">
        <f t="shared" si="123"/>
        <v>145.0841046441704</v>
      </c>
      <c r="BC88">
        <f t="shared" si="124"/>
        <v>145.27916360846328</v>
      </c>
      <c r="BD88" s="9">
        <f t="shared" si="86"/>
        <v>-21.339839058604895</v>
      </c>
      <c r="BE88" s="9">
        <f t="shared" si="87"/>
        <v>-15.154070639640821</v>
      </c>
      <c r="BF88" s="9">
        <f t="shared" si="88"/>
        <v>-11.559125644170393</v>
      </c>
      <c r="BG88" s="9">
        <f t="shared" si="89"/>
        <v>-11.754184608463277</v>
      </c>
      <c r="BH88">
        <f t="shared" si="90"/>
        <v>21.339839058604895</v>
      </c>
      <c r="BI88">
        <f t="shared" si="91"/>
        <v>15.154070639640821</v>
      </c>
      <c r="BJ88">
        <f t="shared" si="92"/>
        <v>11.559125644170393</v>
      </c>
      <c r="BK88">
        <f t="shared" si="93"/>
        <v>11.754184608463277</v>
      </c>
      <c r="BL88" s="9">
        <f t="shared" si="94"/>
        <v>455.38873104715901</v>
      </c>
      <c r="BM88" s="9">
        <f t="shared" si="95"/>
        <v>229.64585695122398</v>
      </c>
      <c r="BN88" s="9">
        <f t="shared" si="96"/>
        <v>133.6133856577176</v>
      </c>
      <c r="BO88" s="9">
        <f t="shared" si="97"/>
        <v>138.160855809835</v>
      </c>
      <c r="BP88" s="21">
        <f t="shared" si="98"/>
        <v>-0.15981907818614893</v>
      </c>
      <c r="BQ88" s="21">
        <f t="shared" si="99"/>
        <v>-0.11349240234399004</v>
      </c>
      <c r="BR88" s="21">
        <f t="shared" si="100"/>
        <v>-8.6569013009696064E-2</v>
      </c>
      <c r="BS88" s="21">
        <f t="shared" si="101"/>
        <v>-8.8029855510879926E-2</v>
      </c>
      <c r="BT88" s="21">
        <f t="shared" si="102"/>
        <v>0.15981907818614893</v>
      </c>
      <c r="BU88" s="21">
        <f t="shared" si="103"/>
        <v>0.11349240234399004</v>
      </c>
      <c r="BV88" s="21">
        <f t="shared" si="104"/>
        <v>8.6569013009696064E-2</v>
      </c>
      <c r="BW88" s="21">
        <f t="shared" si="105"/>
        <v>8.8029855510879926E-2</v>
      </c>
      <c r="CA88">
        <f t="shared" si="125"/>
        <v>66.739915847669565</v>
      </c>
      <c r="CC88">
        <f t="shared" si="126"/>
        <v>-0.5420241566695454</v>
      </c>
      <c r="CD88" s="9">
        <f t="shared" si="106"/>
        <v>66.197891691000024</v>
      </c>
      <c r="CE88">
        <f t="shared" si="107"/>
        <v>6.5100596910000235</v>
      </c>
      <c r="CG88">
        <f t="shared" si="127"/>
        <v>-0.31236688859315787</v>
      </c>
      <c r="CH88" s="9">
        <f t="shared" si="108"/>
        <v>66.427548959076404</v>
      </c>
      <c r="CI88">
        <f t="shared" si="109"/>
        <v>6.7397169590764037</v>
      </c>
      <c r="CK88">
        <f t="shared" si="128"/>
        <v>0.68605833472854849</v>
      </c>
      <c r="CL88" s="9">
        <f t="shared" si="110"/>
        <v>67.425974182398107</v>
      </c>
      <c r="CM88">
        <f t="shared" si="111"/>
        <v>7.7381421823981071</v>
      </c>
      <c r="CO88">
        <f t="shared" si="129"/>
        <v>1.7281990862115193</v>
      </c>
      <c r="CP88" s="9">
        <f t="shared" si="112"/>
        <v>68.468114933881083</v>
      </c>
      <c r="CQ88">
        <f t="shared" si="113"/>
        <v>8.7802829338810824</v>
      </c>
      <c r="CY88">
        <f t="shared" si="139"/>
        <v>145.0841046441704</v>
      </c>
      <c r="DA88">
        <f t="shared" si="130"/>
        <v>-2.1339738358766192</v>
      </c>
      <c r="DB88" s="9">
        <f t="shared" si="114"/>
        <v>142.95013080829378</v>
      </c>
      <c r="DC88">
        <f t="shared" si="115"/>
        <v>9.4251518082937764</v>
      </c>
      <c r="DE88">
        <f t="shared" si="131"/>
        <v>-2.4230278700381422</v>
      </c>
      <c r="DF88" s="9">
        <f t="shared" si="116"/>
        <v>142.66107677413225</v>
      </c>
      <c r="DG88">
        <f t="shared" si="117"/>
        <v>9.1360977741322529</v>
      </c>
      <c r="DI88">
        <f t="shared" si="132"/>
        <v>-0.75102727682894743</v>
      </c>
      <c r="DJ88" s="9">
        <f t="shared" si="118"/>
        <v>144.33307736734145</v>
      </c>
      <c r="DK88">
        <f t="shared" si="119"/>
        <v>10.808098367341444</v>
      </c>
      <c r="DM88">
        <f t="shared" si="133"/>
        <v>1.5178311493433536</v>
      </c>
      <c r="DN88" s="9">
        <f t="shared" si="120"/>
        <v>146.60193579351375</v>
      </c>
      <c r="DO88">
        <f t="shared" si="121"/>
        <v>13.076956793513745</v>
      </c>
    </row>
    <row r="89" spans="1:119" x14ac:dyDescent="0.2">
      <c r="A89" s="3">
        <v>43907</v>
      </c>
      <c r="B89" s="4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  <c r="R89">
        <f t="shared" si="134"/>
        <v>67.698375435220171</v>
      </c>
      <c r="S89">
        <f t="shared" si="135"/>
        <v>64.867842117752105</v>
      </c>
      <c r="T89">
        <f t="shared" si="136"/>
        <v>62.50866553906782</v>
      </c>
      <c r="U89">
        <f t="shared" si="137"/>
        <v>61.347162807624755</v>
      </c>
      <c r="V89">
        <f>ABS($C89-R89)/$C89*100</f>
        <v>8.6436637024960383</v>
      </c>
      <c r="W89">
        <f>ABS($C89-S89)/$C89*100</f>
        <v>4.1011690286619062</v>
      </c>
      <c r="X89">
        <f>ABS($C89-T89)/$C89*100</f>
        <v>0.31511677583287961</v>
      </c>
      <c r="Y89">
        <f>ABS($C89-U89)/$C89*100</f>
        <v>1.548885297085113</v>
      </c>
      <c r="Z89" s="9">
        <f t="shared" si="71"/>
        <v>-5.3860664352201724</v>
      </c>
      <c r="AA89" s="9">
        <f t="shared" si="72"/>
        <v>-2.5555331177521055</v>
      </c>
      <c r="AB89" s="9">
        <f t="shared" si="73"/>
        <v>-0.19635653906782125</v>
      </c>
      <c r="AC89" s="9">
        <f t="shared" si="74"/>
        <v>0.96514619237524357</v>
      </c>
      <c r="AD89">
        <f>ABS(Z89)</f>
        <v>5.3860664352201724</v>
      </c>
      <c r="AE89">
        <f>ABS(AA89)</f>
        <v>2.5555331177521055</v>
      </c>
      <c r="AF89">
        <f t="shared" si="75"/>
        <v>0.19635653906782125</v>
      </c>
      <c r="AG89">
        <f t="shared" si="76"/>
        <v>0.96514619237524357</v>
      </c>
      <c r="AH89" s="9">
        <f t="shared" si="77"/>
        <v>29.009711644605336</v>
      </c>
      <c r="AI89" s="9">
        <f t="shared" si="78"/>
        <v>6.5307495159277966</v>
      </c>
      <c r="AJ89" s="9">
        <f t="shared" si="79"/>
        <v>3.8555890434692812E-2</v>
      </c>
      <c r="AK89" s="9">
        <f t="shared" si="80"/>
        <v>0.93150717265643068</v>
      </c>
      <c r="AL89" s="21">
        <f t="shared" si="81"/>
        <v>-8.6436637024960392E-2</v>
      </c>
      <c r="AM89" s="21">
        <f t="shared" si="82"/>
        <v>-4.1011690286619058E-2</v>
      </c>
      <c r="AN89" s="21">
        <f t="shared" si="83"/>
        <v>-3.1511677583287959E-3</v>
      </c>
      <c r="AO89" s="21">
        <f t="shared" si="84"/>
        <v>1.548885297085113E-2</v>
      </c>
      <c r="AP89" s="21">
        <f t="shared" si="85"/>
        <v>8.6436637024960392E-2</v>
      </c>
      <c r="AQ89" s="21">
        <f t="shared" si="85"/>
        <v>4.1011690286619058E-2</v>
      </c>
      <c r="AR89" s="21">
        <f t="shared" si="85"/>
        <v>3.1511677583287959E-3</v>
      </c>
      <c r="AS89" s="21">
        <f t="shared" si="70"/>
        <v>1.548885297085113E-2</v>
      </c>
      <c r="AT89" s="21"/>
      <c r="AZ89">
        <f t="shared" si="138"/>
        <v>151.45044380922812</v>
      </c>
      <c r="BA89">
        <f t="shared" si="122"/>
        <v>143.82974703495574</v>
      </c>
      <c r="BB89">
        <f t="shared" si="123"/>
        <v>138.14862925766818</v>
      </c>
      <c r="BC89">
        <f t="shared" si="124"/>
        <v>136.1108996138619</v>
      </c>
      <c r="BD89" s="9">
        <f t="shared" si="86"/>
        <v>-21.350696809228111</v>
      </c>
      <c r="BE89" s="9">
        <f t="shared" si="87"/>
        <v>-13.730000034955737</v>
      </c>
      <c r="BF89" s="9">
        <f t="shared" si="88"/>
        <v>-8.0488822576681684</v>
      </c>
      <c r="BG89" s="9">
        <f t="shared" si="89"/>
        <v>-6.0111526138618956</v>
      </c>
      <c r="BH89">
        <f t="shared" si="90"/>
        <v>21.350696809228111</v>
      </c>
      <c r="BI89">
        <f t="shared" si="91"/>
        <v>13.730000034955737</v>
      </c>
      <c r="BJ89">
        <f t="shared" si="92"/>
        <v>8.0488822576681684</v>
      </c>
      <c r="BK89">
        <f t="shared" si="93"/>
        <v>6.0111526138618956</v>
      </c>
      <c r="BL89" s="9">
        <f t="shared" si="94"/>
        <v>455.85225423958343</v>
      </c>
      <c r="BM89" s="9">
        <f t="shared" si="95"/>
        <v>188.51290095988452</v>
      </c>
      <c r="BN89" s="9">
        <f t="shared" si="96"/>
        <v>64.784505597805435</v>
      </c>
      <c r="BO89" s="9">
        <f t="shared" si="97"/>
        <v>36.1339557471387</v>
      </c>
      <c r="BP89" s="21">
        <f t="shared" si="98"/>
        <v>-0.16411021006234633</v>
      </c>
      <c r="BQ89" s="21">
        <f t="shared" si="99"/>
        <v>-0.10553440995512263</v>
      </c>
      <c r="BR89" s="21">
        <f t="shared" si="100"/>
        <v>-6.186700930070347E-2</v>
      </c>
      <c r="BS89" s="21">
        <f t="shared" si="101"/>
        <v>-4.6204183731901459E-2</v>
      </c>
      <c r="BT89" s="21">
        <f t="shared" si="102"/>
        <v>0.16411021006234633</v>
      </c>
      <c r="BU89" s="21">
        <f t="shared" si="103"/>
        <v>0.10553440995512263</v>
      </c>
      <c r="BV89" s="21">
        <f t="shared" si="104"/>
        <v>6.186700930070347E-2</v>
      </c>
      <c r="BW89" s="21">
        <f t="shared" si="105"/>
        <v>4.6204183731901459E-2</v>
      </c>
      <c r="CA89">
        <f t="shared" si="125"/>
        <v>62.50866553906782</v>
      </c>
      <c r="CC89">
        <f t="shared" si="126"/>
        <v>-1.1323003409786971</v>
      </c>
      <c r="CD89" s="9">
        <f t="shared" si="106"/>
        <v>61.376365198089125</v>
      </c>
      <c r="CE89">
        <f t="shared" si="107"/>
        <v>0.93594380191087367</v>
      </c>
      <c r="CG89">
        <f t="shared" si="127"/>
        <v>-1.7231649197962489</v>
      </c>
      <c r="CH89" s="9">
        <f t="shared" si="108"/>
        <v>60.785500619271573</v>
      </c>
      <c r="CI89">
        <f t="shared" si="109"/>
        <v>1.5268083807284256</v>
      </c>
      <c r="CK89">
        <f t="shared" si="128"/>
        <v>-2.559365369869445</v>
      </c>
      <c r="CL89" s="9">
        <f t="shared" si="110"/>
        <v>59.949300169198374</v>
      </c>
      <c r="CM89">
        <f t="shared" si="111"/>
        <v>2.3630088308016255</v>
      </c>
      <c r="CO89">
        <f t="shared" si="129"/>
        <v>-3.3969273933278874</v>
      </c>
      <c r="CP89" s="9">
        <f t="shared" si="112"/>
        <v>59.111738145739935</v>
      </c>
      <c r="CQ89">
        <f t="shared" si="113"/>
        <v>3.2005708542600644</v>
      </c>
      <c r="CY89">
        <f t="shared" si="139"/>
        <v>138.14862925766818</v>
      </c>
      <c r="DA89">
        <f t="shared" si="130"/>
        <v>-2.9022140839767152</v>
      </c>
      <c r="DB89" s="9">
        <f t="shared" si="114"/>
        <v>135.24641517369147</v>
      </c>
      <c r="DC89">
        <f t="shared" si="115"/>
        <v>5.1466681736914666</v>
      </c>
      <c r="DE89">
        <f t="shared" si="131"/>
        <v>-4.0475089759652096</v>
      </c>
      <c r="DF89" s="9">
        <f t="shared" si="116"/>
        <v>134.10112028170298</v>
      </c>
      <c r="DG89">
        <f t="shared" si="117"/>
        <v>4.0013732817029677</v>
      </c>
      <c r="DI89">
        <f t="shared" si="132"/>
        <v>-4.8327630292133072</v>
      </c>
      <c r="DJ89" s="9">
        <f t="shared" si="118"/>
        <v>133.31586622845487</v>
      </c>
      <c r="DK89">
        <f t="shared" si="119"/>
        <v>3.2161192284548576</v>
      </c>
      <c r="DM89">
        <f t="shared" si="133"/>
        <v>-5.7520124714838383</v>
      </c>
      <c r="DN89" s="9">
        <f t="shared" si="120"/>
        <v>132.39661678618432</v>
      </c>
      <c r="DO89">
        <f t="shared" si="121"/>
        <v>2.2968697861843168</v>
      </c>
    </row>
    <row r="90" spans="1:119" x14ac:dyDescent="0.2">
      <c r="A90" s="3">
        <v>43908</v>
      </c>
      <c r="B90" s="4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  <c r="R90">
        <f t="shared" si="134"/>
        <v>66.83660480558494</v>
      </c>
      <c r="S90">
        <f t="shared" si="135"/>
        <v>64.050071520071427</v>
      </c>
      <c r="T90">
        <f t="shared" si="136"/>
        <v>62.390851615627128</v>
      </c>
      <c r="U90">
        <f t="shared" si="137"/>
        <v>62.099976837677445</v>
      </c>
      <c r="V90">
        <f>ABS($C90-R90)/$C90*100</f>
        <v>9.9522968120306956</v>
      </c>
      <c r="W90">
        <f>ABS($C90-S90)/$C90*100</f>
        <v>5.3681959921790128</v>
      </c>
      <c r="X90">
        <f>ABS($C90-T90)/$C90*100</f>
        <v>2.6386282659224514</v>
      </c>
      <c r="Y90">
        <f>ABS($C90-U90)/$C90*100</f>
        <v>2.160112787566129</v>
      </c>
      <c r="Z90" s="9">
        <f t="shared" si="71"/>
        <v>-6.049693805584937</v>
      </c>
      <c r="AA90" s="9">
        <f t="shared" si="72"/>
        <v>-3.2631605200714233</v>
      </c>
      <c r="AB90" s="9">
        <f t="shared" si="73"/>
        <v>-1.6039406156271241</v>
      </c>
      <c r="AC90" s="9">
        <f t="shared" si="74"/>
        <v>-1.313065837677442</v>
      </c>
      <c r="AD90">
        <f>ABS(Z90)</f>
        <v>6.049693805584937</v>
      </c>
      <c r="AE90">
        <f>ABS(AA90)</f>
        <v>3.2631605200714233</v>
      </c>
      <c r="AF90">
        <f t="shared" si="75"/>
        <v>1.6039406156271241</v>
      </c>
      <c r="AG90">
        <f t="shared" si="76"/>
        <v>1.313065837677442</v>
      </c>
      <c r="AH90" s="9">
        <f t="shared" si="77"/>
        <v>36.598795141332758</v>
      </c>
      <c r="AI90" s="9">
        <f t="shared" si="78"/>
        <v>10.648216579752802</v>
      </c>
      <c r="AJ90" s="9">
        <f t="shared" si="79"/>
        <v>2.5726254984583177</v>
      </c>
      <c r="AK90" s="9">
        <f t="shared" si="80"/>
        <v>1.7241418940755624</v>
      </c>
      <c r="AL90" s="21">
        <f t="shared" si="81"/>
        <v>-9.9522968120306962E-2</v>
      </c>
      <c r="AM90" s="21">
        <f t="shared" si="82"/>
        <v>-5.3681959921790125E-2</v>
      </c>
      <c r="AN90" s="21">
        <f t="shared" si="83"/>
        <v>-2.6386282659224516E-2</v>
      </c>
      <c r="AO90" s="21">
        <f t="shared" si="84"/>
        <v>-2.1601127875661291E-2</v>
      </c>
      <c r="AP90" s="21">
        <f t="shared" si="85"/>
        <v>9.9522968120306962E-2</v>
      </c>
      <c r="AQ90" s="21">
        <f t="shared" si="85"/>
        <v>5.3681959921790125E-2</v>
      </c>
      <c r="AR90" s="21">
        <f t="shared" si="85"/>
        <v>2.6386282659224516E-2</v>
      </c>
      <c r="AS90" s="21">
        <f t="shared" si="70"/>
        <v>2.1601127875661291E-2</v>
      </c>
      <c r="AT90" s="21"/>
      <c r="AZ90">
        <f t="shared" si="138"/>
        <v>148.03433231975163</v>
      </c>
      <c r="BA90">
        <f t="shared" si="122"/>
        <v>139.43614702376991</v>
      </c>
      <c r="BB90">
        <f t="shared" si="123"/>
        <v>133.31929990306728</v>
      </c>
      <c r="BC90">
        <f t="shared" si="124"/>
        <v>131.42220057504963</v>
      </c>
      <c r="BD90" s="9">
        <f t="shared" si="86"/>
        <v>-29.967331319751622</v>
      </c>
      <c r="BE90" s="9">
        <f t="shared" si="87"/>
        <v>-21.3691460237699</v>
      </c>
      <c r="BF90" s="9">
        <f t="shared" si="88"/>
        <v>-15.25229890306727</v>
      </c>
      <c r="BG90" s="9">
        <f t="shared" si="89"/>
        <v>-13.355199575049625</v>
      </c>
      <c r="BH90">
        <f t="shared" si="90"/>
        <v>29.967331319751622</v>
      </c>
      <c r="BI90">
        <f t="shared" si="91"/>
        <v>21.3691460237699</v>
      </c>
      <c r="BJ90">
        <f t="shared" si="92"/>
        <v>15.25229890306727</v>
      </c>
      <c r="BK90">
        <f t="shared" si="93"/>
        <v>13.355199575049625</v>
      </c>
      <c r="BL90" s="9">
        <f t="shared" si="94"/>
        <v>898.04094642776647</v>
      </c>
      <c r="BM90" s="9">
        <f t="shared" si="95"/>
        <v>456.64040178520094</v>
      </c>
      <c r="BN90" s="9">
        <f t="shared" si="96"/>
        <v>232.63262182850707</v>
      </c>
      <c r="BO90" s="9">
        <f t="shared" si="97"/>
        <v>178.36135568940568</v>
      </c>
      <c r="BP90" s="21">
        <f t="shared" si="98"/>
        <v>-0.25381631671792543</v>
      </c>
      <c r="BQ90" s="21">
        <f t="shared" si="99"/>
        <v>-0.1809916898267781</v>
      </c>
      <c r="BR90" s="21">
        <f t="shared" si="100"/>
        <v>-0.12918341936259795</v>
      </c>
      <c r="BS90" s="21">
        <f t="shared" si="101"/>
        <v>-0.11311542989941469</v>
      </c>
      <c r="BT90" s="21">
        <f t="shared" si="102"/>
        <v>0.25381631671792543</v>
      </c>
      <c r="BU90" s="21">
        <f t="shared" si="103"/>
        <v>0.1809916898267781</v>
      </c>
      <c r="BV90" s="21">
        <f t="shared" si="104"/>
        <v>0.12918341936259795</v>
      </c>
      <c r="BW90" s="21">
        <f t="shared" si="105"/>
        <v>0.11311542989941469</v>
      </c>
      <c r="CA90">
        <f t="shared" si="125"/>
        <v>62.390851615627128</v>
      </c>
      <c r="CC90">
        <f t="shared" si="126"/>
        <v>-0.96998251417261638</v>
      </c>
      <c r="CD90" s="9">
        <f t="shared" si="106"/>
        <v>61.420869101454514</v>
      </c>
      <c r="CE90">
        <f t="shared" si="107"/>
        <v>0.63395810145451037</v>
      </c>
      <c r="CG90">
        <f t="shared" si="127"/>
        <v>-1.1452385611082487</v>
      </c>
      <c r="CH90" s="9">
        <f t="shared" si="108"/>
        <v>61.245613054518877</v>
      </c>
      <c r="CI90">
        <f t="shared" si="109"/>
        <v>0.45870205451887358</v>
      </c>
      <c r="CK90">
        <f t="shared" si="128"/>
        <v>-0.94794141522646835</v>
      </c>
      <c r="CL90" s="9">
        <f t="shared" si="110"/>
        <v>61.442910200400661</v>
      </c>
      <c r="CM90">
        <f t="shared" si="111"/>
        <v>0.6559992004006574</v>
      </c>
      <c r="CO90">
        <f t="shared" si="129"/>
        <v>-0.57688980922490007</v>
      </c>
      <c r="CP90" s="9">
        <f t="shared" si="112"/>
        <v>61.813961806402226</v>
      </c>
      <c r="CQ90">
        <f t="shared" si="113"/>
        <v>1.0270508064022223</v>
      </c>
      <c r="CY90">
        <f t="shared" si="139"/>
        <v>133.31929990306728</v>
      </c>
      <c r="DA90">
        <f t="shared" si="130"/>
        <v>-3.2105525272765849</v>
      </c>
      <c r="DB90" s="9">
        <f t="shared" si="114"/>
        <v>130.1087473757907</v>
      </c>
      <c r="DC90">
        <f t="shared" si="115"/>
        <v>12.041746375790694</v>
      </c>
      <c r="DE90">
        <f t="shared" si="131"/>
        <v>-4.3289643122740582</v>
      </c>
      <c r="DF90" s="9">
        <f t="shared" si="116"/>
        <v>128.99033559079322</v>
      </c>
      <c r="DG90">
        <f t="shared" si="117"/>
        <v>10.923334590793218</v>
      </c>
      <c r="DI90">
        <f t="shared" si="132"/>
        <v>-4.830496803969119</v>
      </c>
      <c r="DJ90" s="9">
        <f t="shared" si="118"/>
        <v>128.48880309909816</v>
      </c>
      <c r="DK90">
        <f t="shared" si="119"/>
        <v>10.421802099098159</v>
      </c>
      <c r="DM90">
        <f t="shared" si="133"/>
        <v>-4.9585049909645118</v>
      </c>
      <c r="DN90" s="9">
        <f t="shared" si="120"/>
        <v>128.36079491210276</v>
      </c>
      <c r="DO90">
        <f t="shared" si="121"/>
        <v>10.293793912102757</v>
      </c>
    </row>
    <row r="91" spans="1:119" x14ac:dyDescent="0.2">
      <c r="A91" s="3">
        <v>43909</v>
      </c>
      <c r="B91" s="4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  <c r="R91">
        <f t="shared" si="134"/>
        <v>65.868653796691348</v>
      </c>
      <c r="S91">
        <f t="shared" si="135"/>
        <v>63.00586015364857</v>
      </c>
      <c r="T91">
        <f t="shared" si="136"/>
        <v>61.428487246250853</v>
      </c>
      <c r="U91">
        <f t="shared" si="137"/>
        <v>61.075785484289042</v>
      </c>
      <c r="V91">
        <f>ABS($C91-R91)/$C91*100</f>
        <v>9.1966039190153204</v>
      </c>
      <c r="W91">
        <f>ABS($C91-S91)/$C91*100</f>
        <v>4.4506841905492784</v>
      </c>
      <c r="X91">
        <f>ABS($C91-T91)/$C91*100</f>
        <v>1.8357261691915372</v>
      </c>
      <c r="Y91">
        <f>ABS($C91-U91)/$C91*100</f>
        <v>1.2510195996393709</v>
      </c>
      <c r="Z91" s="9">
        <f t="shared" si="71"/>
        <v>-5.5474977966913457</v>
      </c>
      <c r="AA91" s="9">
        <f t="shared" si="72"/>
        <v>-2.6847041536485676</v>
      </c>
      <c r="AB91" s="9">
        <f t="shared" si="73"/>
        <v>-1.1073312462508511</v>
      </c>
      <c r="AC91" s="9">
        <f t="shared" si="74"/>
        <v>-0.75462948428904042</v>
      </c>
      <c r="AD91">
        <f>ABS(Z91)</f>
        <v>5.5474977966913457</v>
      </c>
      <c r="AE91">
        <f>ABS(AA91)</f>
        <v>2.6847041536485676</v>
      </c>
      <c r="AF91">
        <f t="shared" si="75"/>
        <v>1.1073312462508511</v>
      </c>
      <c r="AG91">
        <f t="shared" si="76"/>
        <v>0.75462948428904042</v>
      </c>
      <c r="AH91" s="9">
        <f t="shared" si="77"/>
        <v>30.774731804295335</v>
      </c>
      <c r="AI91" s="9">
        <f t="shared" si="78"/>
        <v>7.2076363926178715</v>
      </c>
      <c r="AJ91" s="9">
        <f t="shared" si="79"/>
        <v>1.2261824889234632</v>
      </c>
      <c r="AK91" s="9">
        <f t="shared" si="80"/>
        <v>0.56946565855834308</v>
      </c>
      <c r="AL91" s="21">
        <f t="shared" si="81"/>
        <v>-9.1966039190153212E-2</v>
      </c>
      <c r="AM91" s="21">
        <f t="shared" si="82"/>
        <v>-4.4506841905492783E-2</v>
      </c>
      <c r="AN91" s="21">
        <f t="shared" si="83"/>
        <v>-1.8357261691915372E-2</v>
      </c>
      <c r="AO91" s="21">
        <f t="shared" si="84"/>
        <v>-1.2510195996393709E-2</v>
      </c>
      <c r="AP91" s="21">
        <f t="shared" si="85"/>
        <v>9.1966039190153212E-2</v>
      </c>
      <c r="AQ91" s="21">
        <f t="shared" si="85"/>
        <v>4.4506841905492783E-2</v>
      </c>
      <c r="AR91" s="21">
        <f t="shared" si="85"/>
        <v>1.8357261691915372E-2</v>
      </c>
      <c r="AS91" s="21">
        <f t="shared" si="70"/>
        <v>1.2510195996393709E-2</v>
      </c>
      <c r="AT91" s="21"/>
      <c r="AZ91">
        <f t="shared" si="138"/>
        <v>143.23955930859137</v>
      </c>
      <c r="BA91">
        <f t="shared" si="122"/>
        <v>132.59802029616353</v>
      </c>
      <c r="BB91">
        <f t="shared" si="123"/>
        <v>124.16792056122691</v>
      </c>
      <c r="BC91">
        <f t="shared" si="124"/>
        <v>121.00514490651092</v>
      </c>
      <c r="BD91" s="9">
        <f t="shared" si="86"/>
        <v>-25.814174308591362</v>
      </c>
      <c r="BE91" s="9">
        <f t="shared" si="87"/>
        <v>-15.17263529616352</v>
      </c>
      <c r="BF91" s="9">
        <f t="shared" si="88"/>
        <v>-6.7425355612269016</v>
      </c>
      <c r="BG91" s="9">
        <f t="shared" si="89"/>
        <v>-3.5797599065109154</v>
      </c>
      <c r="BH91">
        <f t="shared" si="90"/>
        <v>25.814174308591362</v>
      </c>
      <c r="BI91">
        <f t="shared" si="91"/>
        <v>15.17263529616352</v>
      </c>
      <c r="BJ91">
        <f t="shared" si="92"/>
        <v>6.7425355612269016</v>
      </c>
      <c r="BK91">
        <f t="shared" si="93"/>
        <v>3.5797599065109154</v>
      </c>
      <c r="BL91" s="9">
        <f t="shared" si="94"/>
        <v>666.37159523433832</v>
      </c>
      <c r="BM91" s="9">
        <f t="shared" si="95"/>
        <v>230.20886183038706</v>
      </c>
      <c r="BN91" s="9">
        <f t="shared" si="96"/>
        <v>45.461785794409366</v>
      </c>
      <c r="BO91" s="9">
        <f t="shared" si="97"/>
        <v>12.814680988263037</v>
      </c>
      <c r="BP91" s="21">
        <f t="shared" si="98"/>
        <v>-0.21983470021061766</v>
      </c>
      <c r="BQ91" s="21">
        <f t="shared" si="99"/>
        <v>-0.1292108626781468</v>
      </c>
      <c r="BR91" s="21">
        <f t="shared" si="100"/>
        <v>-5.7419744131363942E-2</v>
      </c>
      <c r="BS91" s="21">
        <f t="shared" si="101"/>
        <v>-3.0485400635568836E-2</v>
      </c>
      <c r="BT91" s="21">
        <f t="shared" si="102"/>
        <v>0.21983470021061766</v>
      </c>
      <c r="BU91" s="21">
        <f t="shared" si="103"/>
        <v>0.1292108626781468</v>
      </c>
      <c r="BV91" s="21">
        <f t="shared" si="104"/>
        <v>5.7419744131363942E-2</v>
      </c>
      <c r="BW91" s="21">
        <f t="shared" si="105"/>
        <v>3.0485400635568836E-2</v>
      </c>
      <c r="CA91">
        <f t="shared" si="125"/>
        <v>61.428487246250853</v>
      </c>
      <c r="CC91">
        <f t="shared" si="126"/>
        <v>-0.96876361100520159</v>
      </c>
      <c r="CD91" s="9">
        <f t="shared" si="106"/>
        <v>60.459723635245652</v>
      </c>
      <c r="CE91">
        <f t="shared" si="107"/>
        <v>0.13856763524564997</v>
      </c>
      <c r="CG91">
        <f t="shared" si="127"/>
        <v>-1.079403852084738</v>
      </c>
      <c r="CH91" s="9">
        <f t="shared" si="108"/>
        <v>60.349083394166115</v>
      </c>
      <c r="CI91">
        <f t="shared" si="109"/>
        <v>2.7927394166113118E-2</v>
      </c>
      <c r="CK91">
        <f t="shared" si="128"/>
        <v>-0.95746056496534049</v>
      </c>
      <c r="CL91" s="9">
        <f t="shared" si="110"/>
        <v>60.471026681285515</v>
      </c>
      <c r="CM91">
        <f t="shared" si="111"/>
        <v>0.14987068128551329</v>
      </c>
      <c r="CO91">
        <f t="shared" si="129"/>
        <v>-0.90839793095508203</v>
      </c>
      <c r="CP91" s="9">
        <f t="shared" si="112"/>
        <v>60.52008931529577</v>
      </c>
      <c r="CQ91">
        <f t="shared" si="113"/>
        <v>0.19893331529576841</v>
      </c>
      <c r="CY91">
        <f t="shared" si="139"/>
        <v>124.16792056122691</v>
      </c>
      <c r="DA91">
        <f t="shared" si="130"/>
        <v>-4.1610848176067901</v>
      </c>
      <c r="DB91" s="9">
        <f t="shared" si="114"/>
        <v>120.00683574362012</v>
      </c>
      <c r="DC91">
        <f t="shared" si="115"/>
        <v>2.5814507436201097</v>
      </c>
      <c r="DE91">
        <f t="shared" si="131"/>
        <v>-6.0650337229179296</v>
      </c>
      <c r="DF91" s="9">
        <f t="shared" si="116"/>
        <v>118.10288683830898</v>
      </c>
      <c r="DG91">
        <f t="shared" si="117"/>
        <v>0.67750183830897015</v>
      </c>
      <c r="DI91">
        <f t="shared" si="132"/>
        <v>-7.6822792789641436</v>
      </c>
      <c r="DJ91" s="9">
        <f t="shared" si="118"/>
        <v>116.48564128226276</v>
      </c>
      <c r="DK91">
        <f t="shared" si="119"/>
        <v>0.93974371773724386</v>
      </c>
      <c r="DM91">
        <f t="shared" si="133"/>
        <v>-8.5643769327177477</v>
      </c>
      <c r="DN91" s="9">
        <f t="shared" si="120"/>
        <v>115.60354362850916</v>
      </c>
      <c r="DO91">
        <f t="shared" si="121"/>
        <v>1.8218413714908479</v>
      </c>
    </row>
    <row r="92" spans="1:119" x14ac:dyDescent="0.2">
      <c r="A92" s="3">
        <v>43910</v>
      </c>
      <c r="B92" s="4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  <c r="R92">
        <f t="shared" si="134"/>
        <v>64.981054149220725</v>
      </c>
      <c r="S92">
        <f t="shared" si="135"/>
        <v>62.146754824481022</v>
      </c>
      <c r="T92">
        <f t="shared" si="136"/>
        <v>60.764088498500342</v>
      </c>
      <c r="U92">
        <f t="shared" si="137"/>
        <v>60.487174486543594</v>
      </c>
      <c r="V92">
        <f>ABS($C92-R92)/$C92*100</f>
        <v>15.027747558551285</v>
      </c>
      <c r="W92">
        <f>ABS($C92-S92)/$C92*100</f>
        <v>10.010545675632297</v>
      </c>
      <c r="X92">
        <f>ABS($C92-T92)/$C92*100</f>
        <v>7.562986226421323</v>
      </c>
      <c r="Y92">
        <f>ABS($C92-U92)/$C92*100</f>
        <v>7.0728003487093263</v>
      </c>
      <c r="Z92" s="9">
        <f t="shared" si="71"/>
        <v>-8.4894201492207273</v>
      </c>
      <c r="AA92" s="9">
        <f t="shared" si="72"/>
        <v>-5.655120824481024</v>
      </c>
      <c r="AB92" s="9">
        <f t="shared" si="73"/>
        <v>-4.2724544985003448</v>
      </c>
      <c r="AC92" s="9">
        <f t="shared" si="74"/>
        <v>-3.9955404865435966</v>
      </c>
      <c r="AD92">
        <f>ABS(Z92)</f>
        <v>8.4894201492207273</v>
      </c>
      <c r="AE92">
        <f>ABS(AA92)</f>
        <v>5.655120824481024</v>
      </c>
      <c r="AF92">
        <f t="shared" si="75"/>
        <v>4.2724544985003448</v>
      </c>
      <c r="AG92">
        <f t="shared" si="76"/>
        <v>3.9955404865435966</v>
      </c>
      <c r="AH92" s="9">
        <f t="shared" si="77"/>
        <v>72.070254469994879</v>
      </c>
      <c r="AI92" s="9">
        <f t="shared" si="78"/>
        <v>31.980391539478937</v>
      </c>
      <c r="AJ92" s="9">
        <f t="shared" si="79"/>
        <v>18.253867441755833</v>
      </c>
      <c r="AK92" s="9">
        <f t="shared" si="80"/>
        <v>15.96434377960904</v>
      </c>
      <c r="AL92" s="21">
        <f t="shared" si="81"/>
        <v>-0.15027747558551285</v>
      </c>
      <c r="AM92" s="21">
        <f t="shared" si="82"/>
        <v>-0.10010545675632297</v>
      </c>
      <c r="AN92" s="21">
        <f t="shared" si="83"/>
        <v>-7.5629862264213227E-2</v>
      </c>
      <c r="AO92" s="21">
        <f t="shared" si="84"/>
        <v>-7.0728003487093266E-2</v>
      </c>
      <c r="AP92" s="21">
        <f t="shared" si="85"/>
        <v>0.15027747558551285</v>
      </c>
      <c r="AQ92" s="21">
        <f t="shared" si="85"/>
        <v>0.10010545675632297</v>
      </c>
      <c r="AR92" s="21">
        <f t="shared" si="85"/>
        <v>7.5629862264213227E-2</v>
      </c>
      <c r="AS92" s="21">
        <f t="shared" si="70"/>
        <v>7.0728003487093266E-2</v>
      </c>
      <c r="AT92" s="21"/>
      <c r="AZ92">
        <f t="shared" si="138"/>
        <v>139.10929141921673</v>
      </c>
      <c r="BA92">
        <f t="shared" si="122"/>
        <v>127.7427770013912</v>
      </c>
      <c r="BB92">
        <f t="shared" si="123"/>
        <v>120.12239922449076</v>
      </c>
      <c r="BC92">
        <f t="shared" si="124"/>
        <v>118.2129321794324</v>
      </c>
      <c r="BD92" s="9">
        <f t="shared" si="86"/>
        <v>-28.060570419216731</v>
      </c>
      <c r="BE92" s="9">
        <f t="shared" si="87"/>
        <v>-16.694056001391203</v>
      </c>
      <c r="BF92" s="9">
        <f t="shared" si="88"/>
        <v>-9.073678224490763</v>
      </c>
      <c r="BG92" s="9">
        <f t="shared" si="89"/>
        <v>-7.1642111794323995</v>
      </c>
      <c r="BH92">
        <f t="shared" si="90"/>
        <v>28.060570419216731</v>
      </c>
      <c r="BI92">
        <f t="shared" si="91"/>
        <v>16.694056001391203</v>
      </c>
      <c r="BJ92">
        <f t="shared" si="92"/>
        <v>9.073678224490763</v>
      </c>
      <c r="BK92">
        <f t="shared" si="93"/>
        <v>7.1642111794323995</v>
      </c>
      <c r="BL92" s="9">
        <f t="shared" si="94"/>
        <v>787.39561225182103</v>
      </c>
      <c r="BM92" s="9">
        <f t="shared" si="95"/>
        <v>278.69150577758563</v>
      </c>
      <c r="BN92" s="9">
        <f t="shared" si="96"/>
        <v>82.331636521597844</v>
      </c>
      <c r="BO92" s="9">
        <f t="shared" si="97"/>
        <v>51.325921823504174</v>
      </c>
      <c r="BP92" s="21">
        <f t="shared" si="98"/>
        <v>-0.25268702031441437</v>
      </c>
      <c r="BQ92" s="21">
        <f t="shared" si="99"/>
        <v>-0.15033091647576205</v>
      </c>
      <c r="BR92" s="21">
        <f t="shared" si="100"/>
        <v>-8.1708984514020325E-2</v>
      </c>
      <c r="BS92" s="21">
        <f t="shared" si="101"/>
        <v>-6.4514126006299521E-2</v>
      </c>
      <c r="BT92" s="21">
        <f t="shared" si="102"/>
        <v>0.25268702031441437</v>
      </c>
      <c r="BU92" s="21">
        <f t="shared" si="103"/>
        <v>0.15033091647576205</v>
      </c>
      <c r="BV92" s="21">
        <f t="shared" si="104"/>
        <v>8.1708984514020325E-2</v>
      </c>
      <c r="BW92" s="21">
        <f t="shared" si="105"/>
        <v>6.4514126006299521E-2</v>
      </c>
      <c r="CA92">
        <f t="shared" si="125"/>
        <v>60.764088498500342</v>
      </c>
      <c r="CC92">
        <f t="shared" si="126"/>
        <v>-0.92006523288445108</v>
      </c>
      <c r="CD92" s="9">
        <f t="shared" si="106"/>
        <v>59.844023265615888</v>
      </c>
      <c r="CE92">
        <f t="shared" si="107"/>
        <v>3.3523892656158907</v>
      </c>
      <c r="CG92">
        <f t="shared" si="127"/>
        <v>-0.93000201452441611</v>
      </c>
      <c r="CH92" s="9">
        <f t="shared" si="108"/>
        <v>59.834086483975923</v>
      </c>
      <c r="CI92">
        <f t="shared" si="109"/>
        <v>3.3424524839759258</v>
      </c>
      <c r="CK92">
        <f t="shared" si="128"/>
        <v>-0.7640397656035528</v>
      </c>
      <c r="CL92" s="9">
        <f t="shared" si="110"/>
        <v>60.000048732896786</v>
      </c>
      <c r="CM92">
        <f t="shared" si="111"/>
        <v>3.5084147328967887</v>
      </c>
      <c r="CO92">
        <f t="shared" si="129"/>
        <v>-0.6985586333991507</v>
      </c>
      <c r="CP92" s="9">
        <f t="shared" si="112"/>
        <v>60.06552986510119</v>
      </c>
      <c r="CQ92">
        <f t="shared" si="113"/>
        <v>3.5738958651011927</v>
      </c>
      <c r="CY92">
        <f t="shared" si="139"/>
        <v>120.12239922449076</v>
      </c>
      <c r="DA92">
        <f t="shared" si="130"/>
        <v>-4.1425946606674859</v>
      </c>
      <c r="DB92" s="9">
        <f t="shared" si="114"/>
        <v>115.97980456382328</v>
      </c>
      <c r="DC92">
        <f t="shared" si="115"/>
        <v>4.9310835638232788</v>
      </c>
      <c r="DE92">
        <f t="shared" si="131"/>
        <v>-5.338009263892487</v>
      </c>
      <c r="DF92" s="9">
        <f t="shared" si="116"/>
        <v>114.78438996059828</v>
      </c>
      <c r="DG92">
        <f t="shared" si="117"/>
        <v>3.7356689605982751</v>
      </c>
      <c r="DI92">
        <f t="shared" si="132"/>
        <v>-5.2820190370936633</v>
      </c>
      <c r="DJ92" s="9">
        <f t="shared" si="118"/>
        <v>114.8403801873971</v>
      </c>
      <c r="DK92">
        <f t="shared" si="119"/>
        <v>3.7916591873971015</v>
      </c>
      <c r="DM92">
        <f t="shared" si="133"/>
        <v>-4.6781611201735682</v>
      </c>
      <c r="DN92" s="9">
        <f t="shared" si="120"/>
        <v>115.44423810431719</v>
      </c>
      <c r="DO92">
        <f t="shared" si="121"/>
        <v>4.395517104317193</v>
      </c>
    </row>
    <row r="93" spans="1:119" x14ac:dyDescent="0.2">
      <c r="A93" s="3">
        <v>43913</v>
      </c>
      <c r="B93" s="4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  <c r="R93">
        <f t="shared" si="134"/>
        <v>63.622746925345403</v>
      </c>
      <c r="S93">
        <f t="shared" si="135"/>
        <v>60.337116160647085</v>
      </c>
      <c r="T93">
        <f t="shared" si="136"/>
        <v>58.200615799400133</v>
      </c>
      <c r="U93">
        <f t="shared" si="137"/>
        <v>57.370652907039585</v>
      </c>
      <c r="V93">
        <f>ABS($C93-R93)/$C93*100</f>
        <v>15.067822472638891</v>
      </c>
      <c r="W93">
        <f>ABS($C93-S93)/$C93*100</f>
        <v>9.125445008387425</v>
      </c>
      <c r="X93">
        <f>ABS($C93-T93)/$C93*100</f>
        <v>5.2613797776113396</v>
      </c>
      <c r="Y93">
        <f>ABS($C93-U93)/$C93*100</f>
        <v>3.7603125120139738</v>
      </c>
      <c r="Z93" s="9">
        <f t="shared" si="71"/>
        <v>-8.3312279253454022</v>
      </c>
      <c r="AA93" s="9">
        <f t="shared" si="72"/>
        <v>-5.045597160647084</v>
      </c>
      <c r="AB93" s="9">
        <f t="shared" si="73"/>
        <v>-2.9090967994001318</v>
      </c>
      <c r="AC93" s="9">
        <f t="shared" si="74"/>
        <v>-2.0791339070395836</v>
      </c>
      <c r="AD93">
        <f>ABS(Z93)</f>
        <v>8.3312279253454022</v>
      </c>
      <c r="AE93">
        <f>ABS(AA93)</f>
        <v>5.045597160647084</v>
      </c>
      <c r="AF93">
        <f t="shared" si="75"/>
        <v>2.9090967994001318</v>
      </c>
      <c r="AG93">
        <f t="shared" si="76"/>
        <v>2.0791339070395836</v>
      </c>
      <c r="AH93" s="9">
        <f t="shared" si="77"/>
        <v>69.409358744055055</v>
      </c>
      <c r="AI93" s="9">
        <f t="shared" si="78"/>
        <v>25.458050707529917</v>
      </c>
      <c r="AJ93" s="9">
        <f t="shared" si="79"/>
        <v>8.4628441882800907</v>
      </c>
      <c r="AK93" s="9">
        <f t="shared" si="80"/>
        <v>4.3227978034016834</v>
      </c>
      <c r="AL93" s="21">
        <f t="shared" si="81"/>
        <v>-0.15067822472638892</v>
      </c>
      <c r="AM93" s="21">
        <f t="shared" si="82"/>
        <v>-9.1254450083874242E-2</v>
      </c>
      <c r="AN93" s="21">
        <f t="shared" si="83"/>
        <v>-5.26137977761134E-2</v>
      </c>
      <c r="AO93" s="21">
        <f t="shared" si="84"/>
        <v>-3.760312512013974E-2</v>
      </c>
      <c r="AP93" s="21">
        <f t="shared" si="85"/>
        <v>0.15067822472638892</v>
      </c>
      <c r="AQ93" s="21">
        <f t="shared" si="85"/>
        <v>9.1254450083874242E-2</v>
      </c>
      <c r="AR93" s="21">
        <f t="shared" si="85"/>
        <v>5.26137977761134E-2</v>
      </c>
      <c r="AS93" s="21">
        <f t="shared" si="70"/>
        <v>3.760312512013974E-2</v>
      </c>
      <c r="AT93" s="21"/>
      <c r="AZ93">
        <f t="shared" si="138"/>
        <v>134.61960015214206</v>
      </c>
      <c r="BA93">
        <f t="shared" si="122"/>
        <v>122.40067908094601</v>
      </c>
      <c r="BB93">
        <f t="shared" si="123"/>
        <v>114.6781922897963</v>
      </c>
      <c r="BC93">
        <f t="shared" si="124"/>
        <v>112.62484745947513</v>
      </c>
      <c r="BD93" s="9">
        <f t="shared" si="86"/>
        <v>-32.099428152142053</v>
      </c>
      <c r="BE93" s="9">
        <f t="shared" si="87"/>
        <v>-19.880507080946003</v>
      </c>
      <c r="BF93" s="9">
        <f t="shared" si="88"/>
        <v>-12.158020289796298</v>
      </c>
      <c r="BG93" s="9">
        <f t="shared" si="89"/>
        <v>-10.104675459475132</v>
      </c>
      <c r="BH93">
        <f t="shared" si="90"/>
        <v>32.099428152142053</v>
      </c>
      <c r="BI93">
        <f t="shared" si="91"/>
        <v>19.880507080946003</v>
      </c>
      <c r="BJ93">
        <f t="shared" si="92"/>
        <v>12.158020289796298</v>
      </c>
      <c r="BK93">
        <f t="shared" si="93"/>
        <v>10.104675459475132</v>
      </c>
      <c r="BL93" s="9">
        <f t="shared" si="94"/>
        <v>1030.3732876945298</v>
      </c>
      <c r="BM93" s="9">
        <f t="shared" si="95"/>
        <v>395.23456179554415</v>
      </c>
      <c r="BN93" s="9">
        <f t="shared" si="96"/>
        <v>147.81745736709846</v>
      </c>
      <c r="BO93" s="9">
        <f t="shared" si="97"/>
        <v>102.10446614131897</v>
      </c>
      <c r="BP93" s="21">
        <f t="shared" si="98"/>
        <v>-0.31310353392834778</v>
      </c>
      <c r="BQ93" s="21">
        <f t="shared" si="99"/>
        <v>-0.19391800358027103</v>
      </c>
      <c r="BR93" s="21">
        <f t="shared" si="100"/>
        <v>-0.11859149328969422</v>
      </c>
      <c r="BS93" s="21">
        <f t="shared" si="101"/>
        <v>-9.8562802445114228E-2</v>
      </c>
      <c r="BT93" s="21">
        <f t="shared" si="102"/>
        <v>0.31310353392834778</v>
      </c>
      <c r="BU93" s="21">
        <f t="shared" si="103"/>
        <v>0.19391800358027103</v>
      </c>
      <c r="BV93" s="21">
        <f t="shared" si="104"/>
        <v>0.11859149328969422</v>
      </c>
      <c r="BW93" s="21">
        <f t="shared" si="105"/>
        <v>9.8562802445114228E-2</v>
      </c>
      <c r="CA93">
        <f t="shared" si="125"/>
        <v>58.200615799400133</v>
      </c>
      <c r="CC93">
        <f t="shared" si="126"/>
        <v>-1.1830104274789726</v>
      </c>
      <c r="CD93" s="9">
        <f t="shared" si="106"/>
        <v>57.017605371921164</v>
      </c>
      <c r="CE93">
        <f t="shared" si="107"/>
        <v>1.7260863719211628</v>
      </c>
      <c r="CG93">
        <f t="shared" si="127"/>
        <v>-1.5180514609717017</v>
      </c>
      <c r="CH93" s="9">
        <f t="shared" si="108"/>
        <v>56.682564338428428</v>
      </c>
      <c r="CI93">
        <f t="shared" si="109"/>
        <v>1.3910453384284267</v>
      </c>
      <c r="CK93">
        <f t="shared" si="128"/>
        <v>-1.9516655017113465</v>
      </c>
      <c r="CL93" s="9">
        <f t="shared" si="110"/>
        <v>56.248950297688786</v>
      </c>
      <c r="CM93">
        <f t="shared" si="111"/>
        <v>0.95743129768878532</v>
      </c>
      <c r="CO93">
        <f t="shared" si="129"/>
        <v>-2.3023847299020614</v>
      </c>
      <c r="CP93" s="9">
        <f t="shared" si="112"/>
        <v>55.898231069498074</v>
      </c>
      <c r="CQ93">
        <f t="shared" si="113"/>
        <v>0.60671206949807299</v>
      </c>
      <c r="CY93">
        <f t="shared" si="139"/>
        <v>114.6781922897963</v>
      </c>
      <c r="DA93">
        <f t="shared" si="130"/>
        <v>-4.350852624511802</v>
      </c>
      <c r="DB93" s="9">
        <f t="shared" si="114"/>
        <v>110.3273396652845</v>
      </c>
      <c r="DC93">
        <f t="shared" si="115"/>
        <v>7.8071676652844957</v>
      </c>
      <c r="DE93">
        <f t="shared" si="131"/>
        <v>-5.376240425381198</v>
      </c>
      <c r="DF93" s="9">
        <f t="shared" si="116"/>
        <v>109.3019518644151</v>
      </c>
      <c r="DG93">
        <f t="shared" si="117"/>
        <v>6.7817798644150997</v>
      </c>
      <c r="DI93">
        <f t="shared" si="132"/>
        <v>-5.3890630495101917</v>
      </c>
      <c r="DJ93" s="9">
        <f t="shared" si="118"/>
        <v>109.28912924028612</v>
      </c>
      <c r="DK93">
        <f t="shared" si="119"/>
        <v>6.7689572402861131</v>
      </c>
      <c r="DM93">
        <f t="shared" si="133"/>
        <v>-5.3369605206615383</v>
      </c>
      <c r="DN93" s="9">
        <f t="shared" si="120"/>
        <v>109.34123176913477</v>
      </c>
      <c r="DO93">
        <f t="shared" si="121"/>
        <v>6.821059769134763</v>
      </c>
    </row>
    <row r="94" spans="1:119" x14ac:dyDescent="0.2">
      <c r="A94" s="3">
        <v>43914</v>
      </c>
      <c r="B94" s="4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  <c r="R94">
        <f t="shared" si="134"/>
        <v>62.28975045729014</v>
      </c>
      <c r="S94">
        <f t="shared" si="135"/>
        <v>58.722525069240014</v>
      </c>
      <c r="T94">
        <f t="shared" si="136"/>
        <v>56.455157719760052</v>
      </c>
      <c r="U94">
        <f t="shared" si="137"/>
        <v>55.748928459548708</v>
      </c>
      <c r="V94">
        <f>ABS($C94-R94)/$C94*100</f>
        <v>2.3851436462254449</v>
      </c>
      <c r="W94">
        <f>ABS($C94-S94)/$C94*100</f>
        <v>3.4782749915551032</v>
      </c>
      <c r="X94">
        <f>ABS($C94-T94)/$C94*100</f>
        <v>7.2051278055576358</v>
      </c>
      <c r="Y94">
        <f>ABS($C94-U94)/$C94*100</f>
        <v>8.3659509541988335</v>
      </c>
      <c r="Z94" s="9">
        <f t="shared" si="71"/>
        <v>-1.4510894572901378</v>
      </c>
      <c r="AA94" s="9">
        <f t="shared" si="72"/>
        <v>2.1161359307599881</v>
      </c>
      <c r="AB94" s="9">
        <f t="shared" si="73"/>
        <v>4.3835032802399496</v>
      </c>
      <c r="AC94" s="9">
        <f t="shared" si="74"/>
        <v>5.0897325404512941</v>
      </c>
      <c r="AD94">
        <f>ABS(Z94)</f>
        <v>1.4510894572901378</v>
      </c>
      <c r="AE94">
        <f>ABS(AA94)</f>
        <v>2.1161359307599881</v>
      </c>
      <c r="AF94">
        <f t="shared" si="75"/>
        <v>4.3835032802399496</v>
      </c>
      <c r="AG94">
        <f t="shared" si="76"/>
        <v>5.0897325404512941</v>
      </c>
      <c r="AH94" s="9">
        <f t="shared" si="77"/>
        <v>2.1056606130585869</v>
      </c>
      <c r="AI94" s="9">
        <f t="shared" si="78"/>
        <v>4.4780312774534412</v>
      </c>
      <c r="AJ94" s="9">
        <f t="shared" si="79"/>
        <v>19.215101007874399</v>
      </c>
      <c r="AK94" s="9">
        <f t="shared" si="80"/>
        <v>25.905377333328783</v>
      </c>
      <c r="AL94" s="21">
        <f t="shared" si="81"/>
        <v>-2.385143646225445E-2</v>
      </c>
      <c r="AM94" s="21">
        <f t="shared" si="82"/>
        <v>3.4782749915551033E-2</v>
      </c>
      <c r="AN94" s="21">
        <f t="shared" si="83"/>
        <v>7.2051278055576359E-2</v>
      </c>
      <c r="AO94" s="21">
        <f t="shared" si="84"/>
        <v>8.3659509541988336E-2</v>
      </c>
      <c r="AP94" s="21">
        <f t="shared" si="85"/>
        <v>2.385143646225445E-2</v>
      </c>
      <c r="AQ94" s="21">
        <f t="shared" si="85"/>
        <v>3.4782749915551033E-2</v>
      </c>
      <c r="AR94" s="21">
        <f t="shared" si="85"/>
        <v>7.2051278055576359E-2</v>
      </c>
      <c r="AS94" s="21">
        <f t="shared" si="70"/>
        <v>8.3659509541988336E-2</v>
      </c>
      <c r="AT94" s="21"/>
      <c r="AZ94">
        <f t="shared" si="138"/>
        <v>129.48369164779933</v>
      </c>
      <c r="BA94">
        <f t="shared" si="122"/>
        <v>116.03891681504328</v>
      </c>
      <c r="BB94">
        <f t="shared" si="123"/>
        <v>107.38338011591853</v>
      </c>
      <c r="BC94">
        <f t="shared" si="124"/>
        <v>104.74320060108454</v>
      </c>
      <c r="BD94" s="9">
        <f t="shared" si="86"/>
        <v>-11.515406647799338</v>
      </c>
      <c r="BE94" s="9">
        <f t="shared" si="87"/>
        <v>1.929368184956715</v>
      </c>
      <c r="BF94" s="9">
        <f t="shared" si="88"/>
        <v>10.584904884081467</v>
      </c>
      <c r="BG94" s="9">
        <f t="shared" si="89"/>
        <v>13.225084398915456</v>
      </c>
      <c r="BH94">
        <f t="shared" si="90"/>
        <v>11.515406647799338</v>
      </c>
      <c r="BI94">
        <f t="shared" si="91"/>
        <v>1.929368184956715</v>
      </c>
      <c r="BJ94">
        <f t="shared" si="92"/>
        <v>10.584904884081467</v>
      </c>
      <c r="BK94">
        <f t="shared" si="93"/>
        <v>13.225084398915456</v>
      </c>
      <c r="BL94" s="9">
        <f t="shared" si="94"/>
        <v>132.60459026418118</v>
      </c>
      <c r="BM94" s="9">
        <f t="shared" si="95"/>
        <v>3.7224615931231688</v>
      </c>
      <c r="BN94" s="9">
        <f t="shared" si="96"/>
        <v>112.04021140505171</v>
      </c>
      <c r="BO94" s="9">
        <f t="shared" si="97"/>
        <v>174.90285735843699</v>
      </c>
      <c r="BP94" s="21">
        <f t="shared" si="98"/>
        <v>-9.7614427876096851E-2</v>
      </c>
      <c r="BQ94" s="21">
        <f t="shared" si="99"/>
        <v>1.6354973584270679E-2</v>
      </c>
      <c r="BR94" s="21">
        <f t="shared" si="100"/>
        <v>8.9726699714940059E-2</v>
      </c>
      <c r="BS94" s="21">
        <f t="shared" si="101"/>
        <v>0.11210711759449124</v>
      </c>
      <c r="BT94" s="21">
        <f t="shared" si="102"/>
        <v>9.7614427876096851E-2</v>
      </c>
      <c r="BU94" s="21">
        <f t="shared" si="103"/>
        <v>1.6354973584270679E-2</v>
      </c>
      <c r="BV94" s="21">
        <f t="shared" si="104"/>
        <v>8.9726699714940059E-2</v>
      </c>
      <c r="BW94" s="21">
        <f t="shared" si="105"/>
        <v>0.11210711759449124</v>
      </c>
      <c r="CA94">
        <f t="shared" si="125"/>
        <v>56.455157719760052</v>
      </c>
      <c r="CC94">
        <f t="shared" si="126"/>
        <v>-1.2730020518247498</v>
      </c>
      <c r="CD94" s="9">
        <f t="shared" si="106"/>
        <v>55.182155667935305</v>
      </c>
      <c r="CE94">
        <f t="shared" si="107"/>
        <v>5.6565053320646967</v>
      </c>
      <c r="CG94">
        <f t="shared" si="127"/>
        <v>-1.599917843692318</v>
      </c>
      <c r="CH94" s="9">
        <f t="shared" si="108"/>
        <v>54.855239876067735</v>
      </c>
      <c r="CI94">
        <f t="shared" si="109"/>
        <v>5.983421123932267</v>
      </c>
      <c r="CK94">
        <f t="shared" si="128"/>
        <v>-1.8155686031443108</v>
      </c>
      <c r="CL94" s="9">
        <f t="shared" si="110"/>
        <v>54.639589116615738</v>
      </c>
      <c r="CM94">
        <f t="shared" si="111"/>
        <v>6.1990718833842635</v>
      </c>
      <c r="CO94">
        <f t="shared" si="129"/>
        <v>-1.8234278106767579</v>
      </c>
      <c r="CP94" s="9">
        <f t="shared" si="112"/>
        <v>54.631729909083298</v>
      </c>
      <c r="CQ94">
        <f t="shared" si="113"/>
        <v>6.2069310909167044</v>
      </c>
      <c r="CY94">
        <f t="shared" si="139"/>
        <v>107.38338011591853</v>
      </c>
      <c r="DA94">
        <f t="shared" si="130"/>
        <v>-4.8218861524103573</v>
      </c>
      <c r="DB94" s="9">
        <f t="shared" si="114"/>
        <v>102.56149396350817</v>
      </c>
      <c r="DC94">
        <f t="shared" si="115"/>
        <v>15.406791036491825</v>
      </c>
      <c r="DE94">
        <f t="shared" si="131"/>
        <v>-6.0669262548399647</v>
      </c>
      <c r="DF94" s="9">
        <f t="shared" si="116"/>
        <v>101.31645386107856</v>
      </c>
      <c r="DG94">
        <f t="shared" si="117"/>
        <v>16.651831138921438</v>
      </c>
      <c r="DI94">
        <f t="shared" si="132"/>
        <v>-6.6468574715927957</v>
      </c>
      <c r="DJ94" s="9">
        <f t="shared" si="118"/>
        <v>100.73652264432573</v>
      </c>
      <c r="DK94">
        <f t="shared" si="119"/>
        <v>17.231762355674263</v>
      </c>
      <c r="DM94">
        <f t="shared" si="133"/>
        <v>-7.0207129424275001</v>
      </c>
      <c r="DN94" s="9">
        <f t="shared" si="120"/>
        <v>100.36266717349103</v>
      </c>
      <c r="DO94">
        <f t="shared" si="121"/>
        <v>17.605617826508961</v>
      </c>
    </row>
    <row r="95" spans="1:119" x14ac:dyDescent="0.2">
      <c r="A95" s="3">
        <v>43915</v>
      </c>
      <c r="B95" s="4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  <c r="R95">
        <f t="shared" si="134"/>
        <v>62.057576144123715</v>
      </c>
      <c r="S95">
        <f t="shared" si="135"/>
        <v>59.399688567083203</v>
      </c>
      <c r="T95">
        <f t="shared" si="136"/>
        <v>59.085259687904028</v>
      </c>
      <c r="U95">
        <f t="shared" si="137"/>
        <v>59.718919841100721</v>
      </c>
      <c r="V95">
        <f>ABS($C95-R95)/$C95*100</f>
        <v>2.5685434850402373</v>
      </c>
      <c r="W95">
        <f>ABS($C95-S95)/$C95*100</f>
        <v>1.8244037498130881</v>
      </c>
      <c r="X95">
        <f>ABS($C95-T95)/$C95*100</f>
        <v>2.3440906949193954</v>
      </c>
      <c r="Y95">
        <f>ABS($C95-U95)/$C95*100</f>
        <v>1.296779423416462</v>
      </c>
      <c r="Z95" s="9">
        <f t="shared" si="71"/>
        <v>-1.5540591441237126</v>
      </c>
      <c r="AA95" s="9">
        <f t="shared" si="72"/>
        <v>1.1038284329167993</v>
      </c>
      <c r="AB95" s="9">
        <f t="shared" si="73"/>
        <v>1.4182573120959745</v>
      </c>
      <c r="AC95" s="9">
        <f t="shared" si="74"/>
        <v>0.78459715889928106</v>
      </c>
      <c r="AD95">
        <f>ABS(Z95)</f>
        <v>1.5540591441237126</v>
      </c>
      <c r="AE95">
        <f>ABS(AA95)</f>
        <v>1.1038284329167993</v>
      </c>
      <c r="AF95">
        <f t="shared" si="75"/>
        <v>1.4182573120959745</v>
      </c>
      <c r="AG95">
        <f t="shared" si="76"/>
        <v>0.78459715889928106</v>
      </c>
      <c r="AH95" s="9">
        <f t="shared" si="77"/>
        <v>2.415099823434526</v>
      </c>
      <c r="AI95" s="9">
        <f t="shared" si="78"/>
        <v>1.2184372093155569</v>
      </c>
      <c r="AJ95" s="9">
        <f t="shared" si="79"/>
        <v>2.0114538033136986</v>
      </c>
      <c r="AK95" s="9">
        <f t="shared" si="80"/>
        <v>0.61559270175282366</v>
      </c>
      <c r="AL95" s="21">
        <f t="shared" si="81"/>
        <v>-2.5685434850402374E-2</v>
      </c>
      <c r="AM95" s="21">
        <f t="shared" si="82"/>
        <v>1.8244037498130881E-2</v>
      </c>
      <c r="AN95" s="21">
        <f t="shared" si="83"/>
        <v>2.3440906949193954E-2</v>
      </c>
      <c r="AO95" s="21">
        <f t="shared" si="84"/>
        <v>1.2967794234164619E-2</v>
      </c>
      <c r="AP95" s="21">
        <f t="shared" si="85"/>
        <v>2.5685434850402374E-2</v>
      </c>
      <c r="AQ95" s="21">
        <f t="shared" si="85"/>
        <v>1.8244037498130881E-2</v>
      </c>
      <c r="AR95" s="21">
        <f t="shared" si="85"/>
        <v>2.3440906949193954E-2</v>
      </c>
      <c r="AS95" s="21">
        <f t="shared" si="70"/>
        <v>1.2967794234164619E-2</v>
      </c>
      <c r="AT95" s="21"/>
      <c r="AZ95">
        <f t="shared" si="138"/>
        <v>127.64122658415144</v>
      </c>
      <c r="BA95">
        <f t="shared" si="122"/>
        <v>116.65631463422943</v>
      </c>
      <c r="BB95">
        <f t="shared" si="123"/>
        <v>113.73432304636741</v>
      </c>
      <c r="BC95">
        <f t="shared" si="124"/>
        <v>115.0587664322386</v>
      </c>
      <c r="BD95" s="9">
        <f t="shared" si="86"/>
        <v>0.33625141584856522</v>
      </c>
      <c r="BE95" s="9">
        <f t="shared" si="87"/>
        <v>11.321163365770573</v>
      </c>
      <c r="BF95" s="9">
        <f t="shared" si="88"/>
        <v>14.243154953632597</v>
      </c>
      <c r="BG95" s="9">
        <f t="shared" si="89"/>
        <v>12.918711567761406</v>
      </c>
      <c r="BH95">
        <f t="shared" si="90"/>
        <v>0.33625141584856522</v>
      </c>
      <c r="BI95">
        <f t="shared" si="91"/>
        <v>11.321163365770573</v>
      </c>
      <c r="BJ95">
        <f t="shared" si="92"/>
        <v>14.243154953632597</v>
      </c>
      <c r="BK95">
        <f t="shared" si="93"/>
        <v>12.918711567761406</v>
      </c>
      <c r="BL95" s="9">
        <f t="shared" si="94"/>
        <v>0.11306501466016473</v>
      </c>
      <c r="BM95" s="9">
        <f t="shared" si="95"/>
        <v>128.16873995446571</v>
      </c>
      <c r="BN95" s="9">
        <f t="shared" si="96"/>
        <v>202.86746303318881</v>
      </c>
      <c r="BO95" s="9">
        <f t="shared" si="97"/>
        <v>166.89310857101236</v>
      </c>
      <c r="BP95" s="21">
        <f t="shared" si="98"/>
        <v>2.6274264902185775E-3</v>
      </c>
      <c r="BQ95" s="21">
        <f t="shared" si="99"/>
        <v>8.8462153987520942E-2</v>
      </c>
      <c r="BR95" s="21">
        <f t="shared" si="100"/>
        <v>0.11129423064293076</v>
      </c>
      <c r="BS95" s="21">
        <f t="shared" si="101"/>
        <v>0.10094519574578119</v>
      </c>
      <c r="BT95" s="21">
        <f t="shared" si="102"/>
        <v>2.6274264902185775E-3</v>
      </c>
      <c r="BU95" s="21">
        <f t="shared" si="103"/>
        <v>8.8462153987520942E-2</v>
      </c>
      <c r="BV95" s="21">
        <f t="shared" si="104"/>
        <v>0.11129423064293076</v>
      </c>
      <c r="BW95" s="21">
        <f t="shared" si="105"/>
        <v>0.10094519574578119</v>
      </c>
      <c r="CA95">
        <f t="shared" si="125"/>
        <v>59.085259687904028</v>
      </c>
      <c r="CC95">
        <f t="shared" si="126"/>
        <v>-0.64850540862975381</v>
      </c>
      <c r="CD95" s="9">
        <f t="shared" si="106"/>
        <v>58.436754279274275</v>
      </c>
      <c r="CE95">
        <f t="shared" si="107"/>
        <v>2.0667627207257269</v>
      </c>
      <c r="CG95">
        <f t="shared" si="127"/>
        <v>-7.7110711431252477E-2</v>
      </c>
      <c r="CH95" s="9">
        <f t="shared" si="108"/>
        <v>59.008148976472775</v>
      </c>
      <c r="CI95">
        <f t="shared" si="109"/>
        <v>1.4953680235272273</v>
      </c>
      <c r="CK95">
        <f t="shared" si="128"/>
        <v>1.1185739739059581</v>
      </c>
      <c r="CL95" s="9">
        <f t="shared" si="110"/>
        <v>60.203833661809988</v>
      </c>
      <c r="CM95">
        <f t="shared" si="111"/>
        <v>0.29968333819001458</v>
      </c>
      <c r="CO95">
        <f t="shared" si="129"/>
        <v>2.0066077991090729</v>
      </c>
      <c r="CP95" s="9">
        <f t="shared" si="112"/>
        <v>61.091867487013104</v>
      </c>
      <c r="CQ95">
        <f t="shared" si="113"/>
        <v>0.588350487013102</v>
      </c>
      <c r="CY95">
        <f t="shared" si="139"/>
        <v>113.73432304636741</v>
      </c>
      <c r="DA95">
        <f t="shared" si="130"/>
        <v>-3.034233499152879</v>
      </c>
      <c r="DB95" s="9">
        <f t="shared" si="114"/>
        <v>110.70008954721453</v>
      </c>
      <c r="DC95">
        <f t="shared" si="115"/>
        <v>17.277388452785473</v>
      </c>
      <c r="DE95">
        <f t="shared" si="131"/>
        <v>-1.5964933481359806</v>
      </c>
      <c r="DF95" s="9">
        <f t="shared" si="116"/>
        <v>112.13782969823143</v>
      </c>
      <c r="DG95">
        <f t="shared" si="117"/>
        <v>15.839648301768577</v>
      </c>
      <c r="DI95">
        <f t="shared" si="132"/>
        <v>1.931690793754711</v>
      </c>
      <c r="DJ95" s="9">
        <f t="shared" si="118"/>
        <v>115.66601384012212</v>
      </c>
      <c r="DK95">
        <f t="shared" si="119"/>
        <v>12.311464159877886</v>
      </c>
      <c r="DM95">
        <f t="shared" si="133"/>
        <v>4.4789111082461872</v>
      </c>
      <c r="DN95" s="9">
        <f t="shared" si="120"/>
        <v>118.21323415461359</v>
      </c>
      <c r="DO95">
        <f t="shared" si="121"/>
        <v>9.7642438453864173</v>
      </c>
    </row>
    <row r="96" spans="1:119" x14ac:dyDescent="0.2">
      <c r="A96" s="3">
        <v>43916</v>
      </c>
      <c r="B96" s="4">
        <v>95</v>
      </c>
      <c r="C96" s="1">
        <v>63.687393</v>
      </c>
      <c r="D96" s="2">
        <v>252087200</v>
      </c>
      <c r="E96" s="1">
        <v>135.627487</v>
      </c>
      <c r="F96" s="2">
        <v>5594400</v>
      </c>
      <c r="R96">
        <f t="shared" si="134"/>
        <v>61.808926681063923</v>
      </c>
      <c r="S96">
        <f t="shared" si="135"/>
        <v>59.752913665616575</v>
      </c>
      <c r="T96">
        <f t="shared" si="136"/>
        <v>59.936214075161615</v>
      </c>
      <c r="U96">
        <f t="shared" si="137"/>
        <v>60.330905625042156</v>
      </c>
      <c r="V96">
        <f>ABS($C96-R96)/$C96*100</f>
        <v>2.9495104610987566</v>
      </c>
      <c r="W96">
        <f>ABS($C96-S96)/$C96*100</f>
        <v>6.1777993242452638</v>
      </c>
      <c r="X96">
        <f>ABS($C96-T96)/$C96*100</f>
        <v>5.8899866176629105</v>
      </c>
      <c r="Y96">
        <f>ABS($C96-U96)/$C96*100</f>
        <v>5.2702539966706503</v>
      </c>
      <c r="Z96" s="9">
        <f t="shared" si="71"/>
        <v>1.8784663189360771</v>
      </c>
      <c r="AA96" s="9">
        <f t="shared" si="72"/>
        <v>3.9344793343834255</v>
      </c>
      <c r="AB96" s="9">
        <f t="shared" si="73"/>
        <v>3.7511789248383849</v>
      </c>
      <c r="AC96" s="9">
        <f t="shared" si="74"/>
        <v>3.3564873749578439</v>
      </c>
      <c r="AD96">
        <f>ABS(Z96)</f>
        <v>1.8784663189360771</v>
      </c>
      <c r="AE96">
        <f>ABS(AA96)</f>
        <v>3.9344793343834255</v>
      </c>
      <c r="AF96">
        <f t="shared" si="75"/>
        <v>3.7511789248383849</v>
      </c>
      <c r="AG96">
        <f t="shared" si="76"/>
        <v>3.3564873749578439</v>
      </c>
      <c r="AH96" s="9">
        <f t="shared" si="77"/>
        <v>3.5286357113772557</v>
      </c>
      <c r="AI96" s="9">
        <f t="shared" si="78"/>
        <v>15.480127632690243</v>
      </c>
      <c r="AJ96" s="9">
        <f t="shared" si="79"/>
        <v>14.071343326151661</v>
      </c>
      <c r="AK96" s="9">
        <f t="shared" si="80"/>
        <v>11.266007498251398</v>
      </c>
      <c r="AL96" s="21">
        <f t="shared" si="81"/>
        <v>2.9495104610987564E-2</v>
      </c>
      <c r="AM96" s="21">
        <f t="shared" si="82"/>
        <v>6.1777993242452638E-2</v>
      </c>
      <c r="AN96" s="21">
        <f t="shared" si="83"/>
        <v>5.8899866176629102E-2</v>
      </c>
      <c r="AO96" s="21">
        <f t="shared" si="84"/>
        <v>5.2702539966706499E-2</v>
      </c>
      <c r="AP96" s="21">
        <f t="shared" si="85"/>
        <v>2.9495104610987564E-2</v>
      </c>
      <c r="AQ96" s="21">
        <f t="shared" si="85"/>
        <v>6.1777993242452638E-2</v>
      </c>
      <c r="AR96" s="21">
        <f t="shared" si="85"/>
        <v>5.8899866176629102E-2</v>
      </c>
      <c r="AS96" s="21">
        <f t="shared" si="70"/>
        <v>5.2702539966706499E-2</v>
      </c>
      <c r="AT96" s="21"/>
      <c r="AZ96">
        <f t="shared" si="138"/>
        <v>127.69502681068721</v>
      </c>
      <c r="BA96">
        <f t="shared" si="122"/>
        <v>120.27908691127601</v>
      </c>
      <c r="BB96">
        <f t="shared" si="123"/>
        <v>122.28021601854698</v>
      </c>
      <c r="BC96">
        <f t="shared" si="124"/>
        <v>125.13536145509249</v>
      </c>
      <c r="BD96" s="9">
        <f t="shared" si="86"/>
        <v>7.932460189312792</v>
      </c>
      <c r="BE96" s="9">
        <f t="shared" si="87"/>
        <v>15.348400088723992</v>
      </c>
      <c r="BF96" s="9">
        <f t="shared" si="88"/>
        <v>13.347270981453022</v>
      </c>
      <c r="BG96" s="9">
        <f t="shared" si="89"/>
        <v>10.492125544907509</v>
      </c>
      <c r="BH96">
        <f t="shared" si="90"/>
        <v>7.932460189312792</v>
      </c>
      <c r="BI96">
        <f t="shared" si="91"/>
        <v>15.348400088723992</v>
      </c>
      <c r="BJ96">
        <f t="shared" si="92"/>
        <v>13.347270981453022</v>
      </c>
      <c r="BK96">
        <f t="shared" si="93"/>
        <v>10.492125544907509</v>
      </c>
      <c r="BL96" s="9">
        <f t="shared" si="94"/>
        <v>62.923924655032337</v>
      </c>
      <c r="BM96" s="9">
        <f t="shared" si="95"/>
        <v>235.57338528354262</v>
      </c>
      <c r="BN96" s="9">
        <f t="shared" si="96"/>
        <v>178.14964265233792</v>
      </c>
      <c r="BO96" s="9">
        <f t="shared" si="97"/>
        <v>110.08469845010069</v>
      </c>
      <c r="BP96" s="21">
        <f t="shared" si="98"/>
        <v>5.8487113230320277E-2</v>
      </c>
      <c r="BQ96" s="21">
        <f t="shared" si="99"/>
        <v>0.11316585176221684</v>
      </c>
      <c r="BR96" s="21">
        <f t="shared" si="100"/>
        <v>9.8411253328412857E-2</v>
      </c>
      <c r="BS96" s="21">
        <f t="shared" si="101"/>
        <v>7.7359875766978628E-2</v>
      </c>
      <c r="BT96" s="21">
        <f t="shared" si="102"/>
        <v>5.8487113230320277E-2</v>
      </c>
      <c r="BU96" s="21">
        <f t="shared" si="103"/>
        <v>0.11316585176221684</v>
      </c>
      <c r="BV96" s="21">
        <f t="shared" si="104"/>
        <v>9.8411253328412857E-2</v>
      </c>
      <c r="BW96" s="21">
        <f t="shared" si="105"/>
        <v>7.7359875766978628E-2</v>
      </c>
      <c r="CA96">
        <f t="shared" si="125"/>
        <v>59.936214075161615</v>
      </c>
      <c r="CC96">
        <f t="shared" si="126"/>
        <v>-0.40859184128777915</v>
      </c>
      <c r="CD96" s="9">
        <f t="shared" si="106"/>
        <v>59.527622233873835</v>
      </c>
      <c r="CE96">
        <f t="shared" si="107"/>
        <v>4.1597707661261651</v>
      </c>
      <c r="CG96">
        <f t="shared" si="127"/>
        <v>0.25699272409672991</v>
      </c>
      <c r="CH96" s="9">
        <f t="shared" si="108"/>
        <v>60.193206799258348</v>
      </c>
      <c r="CI96">
        <f t="shared" si="109"/>
        <v>3.4941862007416518</v>
      </c>
      <c r="CK96">
        <f t="shared" si="128"/>
        <v>0.94194504671803347</v>
      </c>
      <c r="CL96" s="9">
        <f t="shared" si="110"/>
        <v>60.878159121879648</v>
      </c>
      <c r="CM96">
        <f t="shared" si="111"/>
        <v>2.8092338781203523</v>
      </c>
      <c r="CO96">
        <f t="shared" si="129"/>
        <v>1.0127458649167955</v>
      </c>
      <c r="CP96" s="9">
        <f t="shared" si="112"/>
        <v>60.94895994007841</v>
      </c>
      <c r="CQ96">
        <f t="shared" si="113"/>
        <v>2.73843305992159</v>
      </c>
      <c r="CY96">
        <f t="shared" si="139"/>
        <v>122.28021601854698</v>
      </c>
      <c r="DA96">
        <f t="shared" si="130"/>
        <v>-1.1814132637396866</v>
      </c>
      <c r="DB96" s="9">
        <f t="shared" si="114"/>
        <v>121.09880275480729</v>
      </c>
      <c r="DC96">
        <f t="shared" si="115"/>
        <v>14.528684245192707</v>
      </c>
      <c r="DE96">
        <f t="shared" si="131"/>
        <v>2.0547657271776183</v>
      </c>
      <c r="DF96" s="9">
        <f t="shared" si="116"/>
        <v>124.3349817457246</v>
      </c>
      <c r="DG96">
        <f t="shared" si="117"/>
        <v>11.292505254275397</v>
      </c>
      <c r="DI96">
        <f t="shared" si="132"/>
        <v>6.2970642315151197</v>
      </c>
      <c r="DJ96" s="9">
        <f t="shared" si="118"/>
        <v>128.5772802500621</v>
      </c>
      <c r="DK96">
        <f t="shared" si="119"/>
        <v>7.0502067499378995</v>
      </c>
      <c r="DM96">
        <f t="shared" si="133"/>
        <v>7.9765155112288992</v>
      </c>
      <c r="DN96" s="9">
        <f t="shared" si="120"/>
        <v>130.25673152977589</v>
      </c>
      <c r="DO96">
        <f t="shared" si="121"/>
        <v>5.3707554702241111</v>
      </c>
    </row>
    <row r="97" spans="1:119" x14ac:dyDescent="0.2">
      <c r="A97" s="3">
        <v>43917</v>
      </c>
      <c r="B97" s="4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  <c r="R97">
        <f t="shared" si="134"/>
        <v>62.109481292093697</v>
      </c>
      <c r="S97">
        <f t="shared" si="135"/>
        <v>61.011947052619263</v>
      </c>
      <c r="T97">
        <f t="shared" si="136"/>
        <v>62.18692143006465</v>
      </c>
      <c r="U97">
        <f t="shared" si="137"/>
        <v>62.948965777509279</v>
      </c>
      <c r="V97">
        <f>ABS($C97-R97)/$C97*100</f>
        <v>1.734442243254342</v>
      </c>
      <c r="W97">
        <f>ABS($C97-S97)/$C97*100</f>
        <v>6.3303147190891917E-2</v>
      </c>
      <c r="X97">
        <f>ABS($C97-T97)/$C97*100</f>
        <v>1.8612880819221085</v>
      </c>
      <c r="Y97">
        <f>ABS($C97-U97)/$C97*100</f>
        <v>3.1095058264450022</v>
      </c>
      <c r="Z97" s="9">
        <f t="shared" si="71"/>
        <v>-1.0588872920937007</v>
      </c>
      <c r="AA97" s="9">
        <f t="shared" si="72"/>
        <v>3.864694738073382E-2</v>
      </c>
      <c r="AB97" s="9">
        <f t="shared" si="73"/>
        <v>-1.1363274300646538</v>
      </c>
      <c r="AC97" s="9">
        <f t="shared" si="74"/>
        <v>-1.8983717775092828</v>
      </c>
      <c r="AD97">
        <f>ABS(Z97)</f>
        <v>1.0588872920937007</v>
      </c>
      <c r="AE97">
        <f>ABS(AA97)</f>
        <v>3.864694738073382E-2</v>
      </c>
      <c r="AF97">
        <f t="shared" si="75"/>
        <v>1.1363274300646538</v>
      </c>
      <c r="AG97">
        <f t="shared" si="76"/>
        <v>1.8983717775092828</v>
      </c>
      <c r="AH97" s="9">
        <f t="shared" si="77"/>
        <v>1.1212422973575302</v>
      </c>
      <c r="AI97" s="9">
        <f t="shared" si="78"/>
        <v>1.4935865418492086E-3</v>
      </c>
      <c r="AJ97" s="9">
        <f t="shared" si="79"/>
        <v>1.2912400283173406</v>
      </c>
      <c r="AK97" s="9">
        <f t="shared" si="80"/>
        <v>3.6038154056437537</v>
      </c>
      <c r="AL97" s="21">
        <f t="shared" si="81"/>
        <v>-1.7344422432543419E-2</v>
      </c>
      <c r="AM97" s="21">
        <f t="shared" si="82"/>
        <v>6.3303147190891911E-4</v>
      </c>
      <c r="AN97" s="21">
        <f t="shared" si="83"/>
        <v>-1.8612880819221085E-2</v>
      </c>
      <c r="AO97" s="21">
        <f t="shared" si="84"/>
        <v>-3.1095058264450023E-2</v>
      </c>
      <c r="AP97" s="21">
        <f t="shared" si="85"/>
        <v>1.7344422432543419E-2</v>
      </c>
      <c r="AQ97" s="21">
        <f t="shared" si="85"/>
        <v>6.3303147190891911E-4</v>
      </c>
      <c r="AR97" s="21">
        <f t="shared" si="85"/>
        <v>1.8612880819221085E-2</v>
      </c>
      <c r="AS97" s="21">
        <f t="shared" si="70"/>
        <v>3.1095058264450023E-2</v>
      </c>
      <c r="AT97" s="21"/>
      <c r="AZ97">
        <f t="shared" si="138"/>
        <v>128.96422044097727</v>
      </c>
      <c r="BA97">
        <f t="shared" si="122"/>
        <v>125.19057493966768</v>
      </c>
      <c r="BB97">
        <f t="shared" si="123"/>
        <v>130.2885786074188</v>
      </c>
      <c r="BC97">
        <f t="shared" si="124"/>
        <v>133.31921938012036</v>
      </c>
      <c r="BD97" s="9">
        <f t="shared" si="86"/>
        <v>0.61237855902271576</v>
      </c>
      <c r="BE97" s="9">
        <f t="shared" si="87"/>
        <v>4.3860240603323035</v>
      </c>
      <c r="BF97" s="9">
        <f t="shared" si="88"/>
        <v>-0.71197960741881161</v>
      </c>
      <c r="BG97" s="9">
        <f t="shared" si="89"/>
        <v>-3.7426203801203712</v>
      </c>
      <c r="BH97">
        <f t="shared" si="90"/>
        <v>0.61237855902271576</v>
      </c>
      <c r="BI97">
        <f t="shared" si="91"/>
        <v>4.3860240603323035</v>
      </c>
      <c r="BJ97">
        <f t="shared" si="92"/>
        <v>0.71197960741881161</v>
      </c>
      <c r="BK97">
        <f t="shared" si="93"/>
        <v>3.7426203801203712</v>
      </c>
      <c r="BL97" s="9">
        <f t="shared" si="94"/>
        <v>0.37500749955073776</v>
      </c>
      <c r="BM97" s="9">
        <f t="shared" si="95"/>
        <v>19.237207057813865</v>
      </c>
      <c r="BN97" s="9">
        <f t="shared" si="96"/>
        <v>0.50691496138024505</v>
      </c>
      <c r="BO97" s="9">
        <f t="shared" si="97"/>
        <v>14.007207309692353</v>
      </c>
      <c r="BP97" s="21">
        <f t="shared" si="98"/>
        <v>4.7259965437333002E-3</v>
      </c>
      <c r="BQ97" s="21">
        <f t="shared" si="99"/>
        <v>3.3848890109643211E-2</v>
      </c>
      <c r="BR97" s="21">
        <f t="shared" si="100"/>
        <v>-5.4946619444673928E-3</v>
      </c>
      <c r="BS97" s="21">
        <f t="shared" si="101"/>
        <v>-2.8883458965614398E-2</v>
      </c>
      <c r="BT97" s="21">
        <f t="shared" si="102"/>
        <v>4.7259965437333002E-3</v>
      </c>
      <c r="BU97" s="21">
        <f t="shared" si="103"/>
        <v>3.3848890109643211E-2</v>
      </c>
      <c r="BV97" s="21">
        <f t="shared" si="104"/>
        <v>5.4946619444673928E-3</v>
      </c>
      <c r="BW97" s="21">
        <f t="shared" si="105"/>
        <v>2.8883458965614398E-2</v>
      </c>
      <c r="CA97">
        <f t="shared" si="125"/>
        <v>62.18692143006465</v>
      </c>
      <c r="CC97">
        <f t="shared" si="126"/>
        <v>1.6896030102751147E-2</v>
      </c>
      <c r="CD97" s="9">
        <f t="shared" si="106"/>
        <v>62.2038174601674</v>
      </c>
      <c r="CE97">
        <f t="shared" si="107"/>
        <v>1.1532234601674034</v>
      </c>
      <c r="CG97">
        <f t="shared" si="127"/>
        <v>0.97472999118699977</v>
      </c>
      <c r="CH97" s="9">
        <f t="shared" si="108"/>
        <v>63.161651421251648</v>
      </c>
      <c r="CI97">
        <f t="shared" si="109"/>
        <v>2.1110574212516511</v>
      </c>
      <c r="CK97">
        <f t="shared" si="128"/>
        <v>1.8057281701201346</v>
      </c>
      <c r="CL97" s="9">
        <f t="shared" si="110"/>
        <v>63.992649600184784</v>
      </c>
      <c r="CM97">
        <f t="shared" si="111"/>
        <v>2.9420556001847871</v>
      </c>
      <c r="CO97">
        <f t="shared" si="129"/>
        <v>2.0773927463049615</v>
      </c>
      <c r="CP97" s="9">
        <f t="shared" si="112"/>
        <v>64.264314176369609</v>
      </c>
      <c r="CQ97">
        <f t="shared" si="113"/>
        <v>3.2137201763696126</v>
      </c>
      <c r="CY97">
        <f t="shared" si="139"/>
        <v>130.2885786074188</v>
      </c>
      <c r="DA97">
        <f t="shared" si="130"/>
        <v>0.28895087267815434</v>
      </c>
      <c r="DB97" s="9">
        <f t="shared" si="114"/>
        <v>130.57752948009696</v>
      </c>
      <c r="DC97">
        <f t="shared" si="115"/>
        <v>1.0009304800969687</v>
      </c>
      <c r="DE97">
        <f t="shared" si="131"/>
        <v>4.1980605973875305</v>
      </c>
      <c r="DF97" s="9">
        <f t="shared" si="116"/>
        <v>134.48663920480632</v>
      </c>
      <c r="DG97">
        <f t="shared" si="117"/>
        <v>4.9100402048063359</v>
      </c>
      <c r="DI97">
        <f t="shared" si="132"/>
        <v>7.4265211473705417</v>
      </c>
      <c r="DJ97" s="9">
        <f t="shared" si="118"/>
        <v>137.71509975478935</v>
      </c>
      <c r="DK97">
        <f t="shared" si="119"/>
        <v>8.1385007547893622</v>
      </c>
      <c r="DM97">
        <f t="shared" si="133"/>
        <v>8.0039039980018103</v>
      </c>
      <c r="DN97" s="9">
        <f t="shared" si="120"/>
        <v>138.29248260542062</v>
      </c>
      <c r="DO97">
        <f t="shared" si="121"/>
        <v>8.715883605420629</v>
      </c>
    </row>
    <row r="98" spans="1:119" x14ac:dyDescent="0.2">
      <c r="A98" s="3">
        <v>43920</v>
      </c>
      <c r="B98" s="4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  <c r="R98">
        <f t="shared" si="134"/>
        <v>61.940059325358703</v>
      </c>
      <c r="S98">
        <f t="shared" si="135"/>
        <v>61.024314075781092</v>
      </c>
      <c r="T98">
        <f t="shared" si="136"/>
        <v>61.505124972025854</v>
      </c>
      <c r="U98">
        <f t="shared" si="137"/>
        <v>61.468235791052038</v>
      </c>
      <c r="V98">
        <f>ABS($C98-R98)/$C98*100</f>
        <v>1.3581015587623402</v>
      </c>
      <c r="W98">
        <f>ABS($C98-S98)/$C98*100</f>
        <v>2.8164606706319417</v>
      </c>
      <c r="X98">
        <f>ABS($C98-T98)/$C98*100</f>
        <v>2.0507510456590956</v>
      </c>
      <c r="Y98">
        <f>ABS($C98-U98)/$C98*100</f>
        <v>2.1094984682937046</v>
      </c>
      <c r="Z98" s="9">
        <f t="shared" si="71"/>
        <v>0.8527906746412981</v>
      </c>
      <c r="AA98" s="9">
        <f t="shared" si="72"/>
        <v>1.7685359242189094</v>
      </c>
      <c r="AB98" s="9">
        <f t="shared" si="73"/>
        <v>1.2877250279741475</v>
      </c>
      <c r="AC98" s="9">
        <f t="shared" si="74"/>
        <v>1.3246142089479633</v>
      </c>
      <c r="AD98">
        <f>ABS(Z98)</f>
        <v>0.8527906746412981</v>
      </c>
      <c r="AE98">
        <f>ABS(AA98)</f>
        <v>1.7685359242189094</v>
      </c>
      <c r="AF98">
        <f t="shared" si="75"/>
        <v>1.2877250279741475</v>
      </c>
      <c r="AG98">
        <f t="shared" si="76"/>
        <v>1.3246142089479633</v>
      </c>
      <c r="AH98" s="9">
        <f t="shared" si="77"/>
        <v>0.72725193475516037</v>
      </c>
      <c r="AI98" s="9">
        <f t="shared" si="78"/>
        <v>3.1277193152528318</v>
      </c>
      <c r="AJ98" s="9">
        <f t="shared" si="79"/>
        <v>1.6582357476710188</v>
      </c>
      <c r="AK98" s="9">
        <f t="shared" si="80"/>
        <v>1.7546028025468388</v>
      </c>
      <c r="AL98" s="21">
        <f t="shared" si="81"/>
        <v>1.3581015587623401E-2</v>
      </c>
      <c r="AM98" s="21">
        <f t="shared" si="82"/>
        <v>2.8164606706319418E-2</v>
      </c>
      <c r="AN98" s="21">
        <f t="shared" si="83"/>
        <v>2.0507510456590956E-2</v>
      </c>
      <c r="AO98" s="21">
        <f t="shared" si="84"/>
        <v>2.1094984682937044E-2</v>
      </c>
      <c r="AP98" s="21">
        <f t="shared" si="85"/>
        <v>1.3581015587623401E-2</v>
      </c>
      <c r="AQ98" s="21">
        <f t="shared" si="85"/>
        <v>2.8164606706319418E-2</v>
      </c>
      <c r="AR98" s="21">
        <f t="shared" si="85"/>
        <v>2.0507510456590956E-2</v>
      </c>
      <c r="AS98" s="21">
        <f t="shared" si="70"/>
        <v>2.1094984682937044E-2</v>
      </c>
      <c r="AT98" s="21"/>
      <c r="AZ98">
        <f t="shared" si="138"/>
        <v>129.06220101042089</v>
      </c>
      <c r="BA98">
        <f t="shared" si="122"/>
        <v>126.59410263897402</v>
      </c>
      <c r="BB98">
        <f t="shared" si="123"/>
        <v>129.86139084296752</v>
      </c>
      <c r="BC98">
        <f t="shared" si="124"/>
        <v>130.39997548362646</v>
      </c>
      <c r="BD98" s="9">
        <f t="shared" si="86"/>
        <v>0.98818398957911313</v>
      </c>
      <c r="BE98" s="9">
        <f t="shared" si="87"/>
        <v>3.4562823610259841</v>
      </c>
      <c r="BF98" s="9">
        <f t="shared" si="88"/>
        <v>0.18899415703248224</v>
      </c>
      <c r="BG98" s="9">
        <f t="shared" si="89"/>
        <v>-0.34959048362645717</v>
      </c>
      <c r="BH98">
        <f t="shared" si="90"/>
        <v>0.98818398957911313</v>
      </c>
      <c r="BI98">
        <f t="shared" si="91"/>
        <v>3.4562823610259841</v>
      </c>
      <c r="BJ98">
        <f t="shared" si="92"/>
        <v>0.18899415703248224</v>
      </c>
      <c r="BK98">
        <f t="shared" si="93"/>
        <v>0.34959048362645717</v>
      </c>
      <c r="BL98" s="9">
        <f t="shared" si="94"/>
        <v>0.97650759726049274</v>
      </c>
      <c r="BM98" s="9">
        <f t="shared" si="95"/>
        <v>11.945887759139351</v>
      </c>
      <c r="BN98" s="9">
        <f t="shared" si="96"/>
        <v>3.5718791392418556E-2</v>
      </c>
      <c r="BO98" s="9">
        <f t="shared" si="97"/>
        <v>0.12221350624218022</v>
      </c>
      <c r="BP98" s="21">
        <f t="shared" si="98"/>
        <v>7.5984703127108246E-3</v>
      </c>
      <c r="BQ98" s="21">
        <f t="shared" si="99"/>
        <v>2.6576486959465625E-2</v>
      </c>
      <c r="BR98" s="21">
        <f t="shared" si="100"/>
        <v>1.4532379664426386E-3</v>
      </c>
      <c r="BS98" s="21">
        <f t="shared" si="101"/>
        <v>-2.6881157147397691E-3</v>
      </c>
      <c r="BT98" s="21">
        <f t="shared" si="102"/>
        <v>7.5984703127108246E-3</v>
      </c>
      <c r="BU98" s="21">
        <f t="shared" si="103"/>
        <v>2.6576486959465625E-2</v>
      </c>
      <c r="BV98" s="21">
        <f t="shared" si="104"/>
        <v>1.4532379664426386E-3</v>
      </c>
      <c r="BW98" s="21">
        <f t="shared" si="105"/>
        <v>2.6881157147397691E-3</v>
      </c>
      <c r="CA98">
        <f t="shared" si="125"/>
        <v>61.505124972025854</v>
      </c>
      <c r="CC98">
        <f t="shared" si="126"/>
        <v>-9.4894767999896476E-2</v>
      </c>
      <c r="CD98" s="9">
        <f t="shared" si="106"/>
        <v>61.410230204025957</v>
      </c>
      <c r="CE98">
        <f t="shared" si="107"/>
        <v>1.3826197959740441</v>
      </c>
      <c r="CG98">
        <f t="shared" si="127"/>
        <v>0.37838046946571308</v>
      </c>
      <c r="CH98" s="9">
        <f t="shared" si="108"/>
        <v>61.883505441491565</v>
      </c>
      <c r="CI98">
        <f t="shared" si="109"/>
        <v>0.90934455850843676</v>
      </c>
      <c r="CK98">
        <f t="shared" si="128"/>
        <v>0.16396191553524003</v>
      </c>
      <c r="CL98" s="9">
        <f t="shared" si="110"/>
        <v>61.669086887561093</v>
      </c>
      <c r="CM98">
        <f t="shared" si="111"/>
        <v>1.1237631124389083</v>
      </c>
      <c r="CO98">
        <f t="shared" si="129"/>
        <v>-0.29550996943067032</v>
      </c>
      <c r="CP98" s="9">
        <f t="shared" si="112"/>
        <v>61.209615002595186</v>
      </c>
      <c r="CQ98">
        <f t="shared" si="113"/>
        <v>1.5832349974048157</v>
      </c>
      <c r="CY98">
        <f t="shared" si="139"/>
        <v>129.86139084296752</v>
      </c>
      <c r="DA98">
        <f t="shared" si="130"/>
        <v>0.17436869073744554</v>
      </c>
      <c r="DB98" s="9">
        <f t="shared" si="114"/>
        <v>130.03575953370498</v>
      </c>
      <c r="DC98">
        <f t="shared" si="115"/>
        <v>1.462546629502981E-2</v>
      </c>
      <c r="DE98">
        <f t="shared" si="131"/>
        <v>2.5329711871255602</v>
      </c>
      <c r="DF98" s="9">
        <f t="shared" si="116"/>
        <v>132.39436203009308</v>
      </c>
      <c r="DG98">
        <f t="shared" si="117"/>
        <v>2.3439770300930718</v>
      </c>
      <c r="DI98">
        <f t="shared" si="132"/>
        <v>2.243073265568142</v>
      </c>
      <c r="DJ98" s="9">
        <f t="shared" si="118"/>
        <v>132.10446410853567</v>
      </c>
      <c r="DK98">
        <f t="shared" si="119"/>
        <v>2.0540791085356602</v>
      </c>
      <c r="DM98">
        <f t="shared" si="133"/>
        <v>0.75316508229215651</v>
      </c>
      <c r="DN98" s="9">
        <f t="shared" si="120"/>
        <v>130.61455592525968</v>
      </c>
      <c r="DO98">
        <f t="shared" si="121"/>
        <v>0.56417092525967405</v>
      </c>
    </row>
    <row r="99" spans="1:119" x14ac:dyDescent="0.2">
      <c r="A99" s="3">
        <v>43921</v>
      </c>
      <c r="B99" s="4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  <c r="R99">
        <f t="shared" si="134"/>
        <v>62.076505833301304</v>
      </c>
      <c r="S99">
        <f t="shared" si="135"/>
        <v>61.590245571531142</v>
      </c>
      <c r="T99">
        <f t="shared" si="136"/>
        <v>62.277759988810345</v>
      </c>
      <c r="U99">
        <f t="shared" si="137"/>
        <v>62.501434874031446</v>
      </c>
      <c r="V99">
        <f>ABS($C99-R99)/$C99*100</f>
        <v>0.93864823575843981</v>
      </c>
      <c r="W99">
        <f>ABS($C99-S99)/$C99*100</f>
        <v>1.7146197276065744</v>
      </c>
      <c r="X99">
        <f>ABS($C99-T99)/$C99*100</f>
        <v>0.61748794451341604</v>
      </c>
      <c r="Y99">
        <f>ABS($C99-U99)/$C99*100</f>
        <v>0.26054877423835066</v>
      </c>
      <c r="Z99" s="9">
        <f t="shared" si="71"/>
        <v>0.58820116669869549</v>
      </c>
      <c r="AA99" s="9">
        <f t="shared" si="72"/>
        <v>1.0744614284688581</v>
      </c>
      <c r="AB99" s="9">
        <f t="shared" si="73"/>
        <v>0.38694701118965469</v>
      </c>
      <c r="AC99" s="9">
        <f t="shared" si="74"/>
        <v>0.16327212596855389</v>
      </c>
      <c r="AD99">
        <f>ABS(Z99)</f>
        <v>0.58820116669869549</v>
      </c>
      <c r="AE99">
        <f>ABS(AA99)</f>
        <v>1.0744614284688581</v>
      </c>
      <c r="AF99">
        <f t="shared" si="75"/>
        <v>0.38694701118965469</v>
      </c>
      <c r="AG99">
        <f t="shared" si="76"/>
        <v>0.16327212596855389</v>
      </c>
      <c r="AH99" s="9">
        <f t="shared" si="77"/>
        <v>0.34598061250570655</v>
      </c>
      <c r="AI99" s="9">
        <f t="shared" si="78"/>
        <v>1.1544673612673391</v>
      </c>
      <c r="AJ99" s="9">
        <f t="shared" si="79"/>
        <v>0.14972798946860674</v>
      </c>
      <c r="AK99" s="9">
        <f t="shared" si="80"/>
        <v>2.665778711829133E-2</v>
      </c>
      <c r="AL99" s="21">
        <f t="shared" si="81"/>
        <v>9.3864823575843977E-3</v>
      </c>
      <c r="AM99" s="21">
        <f t="shared" si="82"/>
        <v>1.7146197276065745E-2</v>
      </c>
      <c r="AN99" s="21">
        <f t="shared" si="83"/>
        <v>6.1748794451341599E-3</v>
      </c>
      <c r="AO99" s="21">
        <f t="shared" si="84"/>
        <v>2.6054877423835063E-3</v>
      </c>
      <c r="AP99" s="21">
        <f t="shared" si="85"/>
        <v>9.3864823575843977E-3</v>
      </c>
      <c r="AQ99" s="21">
        <f t="shared" si="85"/>
        <v>1.7146197276065745E-2</v>
      </c>
      <c r="AR99" s="21">
        <f t="shared" si="85"/>
        <v>6.1748794451341599E-3</v>
      </c>
      <c r="AS99" s="21">
        <f t="shared" si="70"/>
        <v>2.6054877423835063E-3</v>
      </c>
      <c r="AT99" s="21"/>
      <c r="AZ99">
        <f t="shared" si="138"/>
        <v>129.22031044875354</v>
      </c>
      <c r="BA99">
        <f t="shared" si="122"/>
        <v>127.70011299450233</v>
      </c>
      <c r="BB99">
        <f t="shared" si="123"/>
        <v>129.97478733718702</v>
      </c>
      <c r="BC99">
        <f t="shared" si="124"/>
        <v>130.12729490639782</v>
      </c>
      <c r="BD99" s="9">
        <f t="shared" si="86"/>
        <v>2.8437615512464731</v>
      </c>
      <c r="BE99" s="9">
        <f t="shared" si="87"/>
        <v>4.3639590054976765</v>
      </c>
      <c r="BF99" s="9">
        <f t="shared" si="88"/>
        <v>2.089284662812986</v>
      </c>
      <c r="BG99" s="9">
        <f t="shared" si="89"/>
        <v>1.9367770936021884</v>
      </c>
      <c r="BH99">
        <f t="shared" si="90"/>
        <v>2.8437615512464731</v>
      </c>
      <c r="BI99">
        <f t="shared" si="91"/>
        <v>4.3639590054976765</v>
      </c>
      <c r="BJ99">
        <f t="shared" si="92"/>
        <v>2.089284662812986</v>
      </c>
      <c r="BK99">
        <f t="shared" si="93"/>
        <v>1.9367770936021884</v>
      </c>
      <c r="BL99" s="9">
        <f t="shared" si="94"/>
        <v>8.0869797603477469</v>
      </c>
      <c r="BM99" s="9">
        <f t="shared" si="95"/>
        <v>19.044138201664268</v>
      </c>
      <c r="BN99" s="9">
        <f t="shared" si="96"/>
        <v>4.3651104022655725</v>
      </c>
      <c r="BO99" s="9">
        <f t="shared" si="97"/>
        <v>3.75110551030214</v>
      </c>
      <c r="BP99" s="21">
        <f t="shared" si="98"/>
        <v>2.1533196032653551E-2</v>
      </c>
      <c r="BQ99" s="21">
        <f t="shared" si="99"/>
        <v>3.3044256014593251E-2</v>
      </c>
      <c r="BR99" s="21">
        <f t="shared" si="100"/>
        <v>1.5820235065998767E-2</v>
      </c>
      <c r="BS99" s="21">
        <f t="shared" si="101"/>
        <v>1.4665435226033226E-2</v>
      </c>
      <c r="BT99" s="21">
        <f t="shared" si="102"/>
        <v>2.1533196032653551E-2</v>
      </c>
      <c r="BU99" s="21">
        <f t="shared" si="103"/>
        <v>3.3044256014593251E-2</v>
      </c>
      <c r="BV99" s="21">
        <f t="shared" si="104"/>
        <v>1.5820235065998767E-2</v>
      </c>
      <c r="BW99" s="21">
        <f t="shared" si="105"/>
        <v>1.4665435226033226E-2</v>
      </c>
      <c r="CA99">
        <f t="shared" si="125"/>
        <v>62.277759988810345</v>
      </c>
      <c r="CC99">
        <f t="shared" si="126"/>
        <v>4.3909997565605569E-2</v>
      </c>
      <c r="CD99" s="9">
        <f t="shared" si="106"/>
        <v>62.321669986375952</v>
      </c>
      <c r="CE99">
        <f t="shared" si="107"/>
        <v>0.34303701362404837</v>
      </c>
      <c r="CG99">
        <f t="shared" si="127"/>
        <v>0.52031210650047321</v>
      </c>
      <c r="CH99" s="9">
        <f t="shared" si="108"/>
        <v>62.798072095310822</v>
      </c>
      <c r="CI99">
        <f t="shared" si="109"/>
        <v>0.13336509531082186</v>
      </c>
      <c r="CK99">
        <f t="shared" si="128"/>
        <v>0.56568616235974589</v>
      </c>
      <c r="CL99" s="9">
        <f t="shared" si="110"/>
        <v>62.843446151170092</v>
      </c>
      <c r="CM99">
        <f t="shared" si="111"/>
        <v>0.17873915117009176</v>
      </c>
      <c r="CO99">
        <f t="shared" si="129"/>
        <v>0.62309471871436872</v>
      </c>
      <c r="CP99" s="9">
        <f t="shared" si="112"/>
        <v>62.900854707524715</v>
      </c>
      <c r="CQ99">
        <f t="shared" si="113"/>
        <v>0.23614770752471514</v>
      </c>
      <c r="CY99">
        <f t="shared" si="139"/>
        <v>129.97478733718702</v>
      </c>
      <c r="DA99">
        <f t="shared" si="130"/>
        <v>0.16461313929457436</v>
      </c>
      <c r="DB99" s="9">
        <f t="shared" si="114"/>
        <v>130.1394004764816</v>
      </c>
      <c r="DC99">
        <f t="shared" si="115"/>
        <v>1.9246715235184126</v>
      </c>
      <c r="DE99">
        <f t="shared" si="131"/>
        <v>1.6619242976793789</v>
      </c>
      <c r="DF99" s="9">
        <f t="shared" si="116"/>
        <v>131.6367116348664</v>
      </c>
      <c r="DG99">
        <f t="shared" si="117"/>
        <v>0.42736036513360887</v>
      </c>
      <c r="DI99">
        <f t="shared" si="132"/>
        <v>0.83748659647803869</v>
      </c>
      <c r="DJ99" s="9">
        <f t="shared" si="118"/>
        <v>130.81227393366507</v>
      </c>
      <c r="DK99">
        <f t="shared" si="119"/>
        <v>1.251798066334942</v>
      </c>
      <c r="DM99">
        <f t="shared" si="133"/>
        <v>0.20296409654967254</v>
      </c>
      <c r="DN99" s="9">
        <f t="shared" si="120"/>
        <v>130.17775143373669</v>
      </c>
      <c r="DO99">
        <f t="shared" si="121"/>
        <v>1.886320566263322</v>
      </c>
    </row>
    <row r="100" spans="1:119" x14ac:dyDescent="0.2">
      <c r="A100" s="3">
        <v>43922</v>
      </c>
      <c r="B100" s="4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  <c r="R100">
        <f t="shared" si="134"/>
        <v>62.170618019973091</v>
      </c>
      <c r="S100">
        <f t="shared" si="135"/>
        <v>61.934073228641175</v>
      </c>
      <c r="T100">
        <f t="shared" si="136"/>
        <v>62.509928195524139</v>
      </c>
      <c r="U100">
        <f t="shared" si="137"/>
        <v>62.628787132286917</v>
      </c>
      <c r="V100">
        <f>ABS($C100-R100)/$C100*100</f>
        <v>4.7216831559535262</v>
      </c>
      <c r="W100">
        <f>ABS($C100-S100)/$C100*100</f>
        <v>4.3232414244897353</v>
      </c>
      <c r="X100">
        <f>ABS($C100-T100)/$C100*100</f>
        <v>5.2932253703840217</v>
      </c>
      <c r="Y100">
        <f>ABS($C100-U100)/$C100*100</f>
        <v>5.4934342200358994</v>
      </c>
      <c r="Z100" s="9">
        <f t="shared" si="71"/>
        <v>-2.8031440199730895</v>
      </c>
      <c r="AA100" s="9">
        <f t="shared" si="72"/>
        <v>-2.5665992286411736</v>
      </c>
      <c r="AB100" s="9">
        <f t="shared" si="73"/>
        <v>-3.1424541955241381</v>
      </c>
      <c r="AC100" s="9">
        <f t="shared" si="74"/>
        <v>-3.2613131322869151</v>
      </c>
      <c r="AD100">
        <f>ABS(Z100)</f>
        <v>2.8031440199730895</v>
      </c>
      <c r="AE100">
        <f>ABS(AA100)</f>
        <v>2.5665992286411736</v>
      </c>
      <c r="AF100">
        <f t="shared" si="75"/>
        <v>3.1424541955241381</v>
      </c>
      <c r="AG100">
        <f t="shared" si="76"/>
        <v>3.2613131322869151</v>
      </c>
      <c r="AH100" s="9">
        <f t="shared" si="77"/>
        <v>7.8576163967108927</v>
      </c>
      <c r="AI100" s="9">
        <f t="shared" si="78"/>
        <v>6.5874316004614677</v>
      </c>
      <c r="AJ100" s="9">
        <f t="shared" si="79"/>
        <v>9.8750183709672577</v>
      </c>
      <c r="AK100" s="9">
        <f t="shared" si="80"/>
        <v>10.63616334682709</v>
      </c>
      <c r="AL100" s="21">
        <f t="shared" si="81"/>
        <v>-4.7216831559535266E-2</v>
      </c>
      <c r="AM100" s="21">
        <f t="shared" si="82"/>
        <v>-4.3232414244897356E-2</v>
      </c>
      <c r="AN100" s="21">
        <f t="shared" si="83"/>
        <v>-5.2932253703840221E-2</v>
      </c>
      <c r="AO100" s="21">
        <f t="shared" si="84"/>
        <v>-5.493434220035899E-2</v>
      </c>
      <c r="AP100" s="21">
        <f t="shared" si="85"/>
        <v>4.7216831559535266E-2</v>
      </c>
      <c r="AQ100" s="21">
        <f t="shared" si="85"/>
        <v>4.3232414244897356E-2</v>
      </c>
      <c r="AR100" s="21">
        <f t="shared" si="85"/>
        <v>5.2932253703840221E-2</v>
      </c>
      <c r="AS100" s="21">
        <f t="shared" si="70"/>
        <v>5.493434220035899E-2</v>
      </c>
      <c r="AT100" s="21"/>
      <c r="AZ100">
        <f t="shared" si="138"/>
        <v>129.67531229695297</v>
      </c>
      <c r="BA100">
        <f t="shared" si="122"/>
        <v>129.09657987626159</v>
      </c>
      <c r="BB100">
        <f t="shared" si="123"/>
        <v>131.22835813487481</v>
      </c>
      <c r="BC100">
        <f t="shared" si="124"/>
        <v>131.63798103940752</v>
      </c>
      <c r="BD100" s="9">
        <f t="shared" si="86"/>
        <v>-1.6385992969529752</v>
      </c>
      <c r="BE100" s="9">
        <f t="shared" si="87"/>
        <v>-1.0598668762615944</v>
      </c>
      <c r="BF100" s="9">
        <f t="shared" si="88"/>
        <v>-3.1916451348748183</v>
      </c>
      <c r="BG100" s="9">
        <f t="shared" si="89"/>
        <v>-3.6012680394075289</v>
      </c>
      <c r="BH100">
        <f t="shared" si="90"/>
        <v>1.6385992969529752</v>
      </c>
      <c r="BI100">
        <f t="shared" si="91"/>
        <v>1.0598668762615944</v>
      </c>
      <c r="BJ100">
        <f t="shared" si="92"/>
        <v>3.1916451348748183</v>
      </c>
      <c r="BK100">
        <f t="shared" si="93"/>
        <v>3.6012680394075289</v>
      </c>
      <c r="BL100" s="9">
        <f t="shared" si="94"/>
        <v>2.6850076559747849</v>
      </c>
      <c r="BM100" s="9">
        <f t="shared" si="95"/>
        <v>1.1233177953965099</v>
      </c>
      <c r="BN100" s="9">
        <f t="shared" si="96"/>
        <v>10.186598666970097</v>
      </c>
      <c r="BO100" s="9">
        <f t="shared" si="97"/>
        <v>12.969131491658148</v>
      </c>
      <c r="BP100" s="21">
        <f t="shared" si="98"/>
        <v>-1.2797886313693286E-2</v>
      </c>
      <c r="BQ100" s="21">
        <f t="shared" si="99"/>
        <v>-8.2778357193658541E-3</v>
      </c>
      <c r="BR100" s="21">
        <f t="shared" si="100"/>
        <v>-2.4927577880531956E-2</v>
      </c>
      <c r="BS100" s="21">
        <f t="shared" si="101"/>
        <v>-2.8126839209059742E-2</v>
      </c>
      <c r="BT100" s="21">
        <f t="shared" si="102"/>
        <v>1.2797886313693286E-2</v>
      </c>
      <c r="BU100" s="21">
        <f t="shared" si="103"/>
        <v>8.2778357193658541E-3</v>
      </c>
      <c r="BV100" s="21">
        <f t="shared" si="104"/>
        <v>2.4927577880531956E-2</v>
      </c>
      <c r="BW100" s="21">
        <f t="shared" si="105"/>
        <v>2.8126839209059742E-2</v>
      </c>
      <c r="CA100">
        <f t="shared" si="125"/>
        <v>62.509928195524139</v>
      </c>
      <c r="CC100">
        <f t="shared" si="126"/>
        <v>7.4031311029315761E-2</v>
      </c>
      <c r="CD100" s="9">
        <f t="shared" si="106"/>
        <v>62.583959506553455</v>
      </c>
      <c r="CE100">
        <f t="shared" si="107"/>
        <v>3.2164855065534539</v>
      </c>
      <c r="CG100">
        <f t="shared" si="127"/>
        <v>0.4165803025772688</v>
      </c>
      <c r="CH100" s="9">
        <f t="shared" si="108"/>
        <v>62.926508498101406</v>
      </c>
      <c r="CI100">
        <f t="shared" si="109"/>
        <v>3.5590344981014042</v>
      </c>
      <c r="CK100">
        <f t="shared" si="128"/>
        <v>0.34556431163341783</v>
      </c>
      <c r="CL100" s="9">
        <f t="shared" si="110"/>
        <v>62.855492507157557</v>
      </c>
      <c r="CM100">
        <f t="shared" si="111"/>
        <v>3.4880185071575553</v>
      </c>
      <c r="CO100">
        <f t="shared" si="129"/>
        <v>0.28689791839387468</v>
      </c>
      <c r="CP100" s="9">
        <f t="shared" si="112"/>
        <v>62.796826113918016</v>
      </c>
      <c r="CQ100">
        <f t="shared" si="113"/>
        <v>3.4293521139180143</v>
      </c>
      <c r="CY100">
        <f t="shared" si="139"/>
        <v>131.22835813487481</v>
      </c>
      <c r="DA100">
        <f t="shared" si="130"/>
        <v>0.33884636463748818</v>
      </c>
      <c r="DB100" s="9">
        <f t="shared" si="114"/>
        <v>131.56720449951229</v>
      </c>
      <c r="DC100">
        <f t="shared" si="115"/>
        <v>3.5304914995122942</v>
      </c>
      <c r="DE100">
        <f t="shared" si="131"/>
        <v>1.5149170376824053</v>
      </c>
      <c r="DF100" s="9">
        <f t="shared" si="116"/>
        <v>132.74327517255722</v>
      </c>
      <c r="DG100">
        <f t="shared" si="117"/>
        <v>4.7065621725572271</v>
      </c>
      <c r="DI100">
        <f t="shared" si="132"/>
        <v>1.1121021692764719</v>
      </c>
      <c r="DJ100" s="9">
        <f t="shared" si="118"/>
        <v>132.34046030415129</v>
      </c>
      <c r="DK100">
        <f t="shared" si="119"/>
        <v>4.303747304151301</v>
      </c>
      <c r="DM100">
        <f t="shared" si="133"/>
        <v>1.1064858595284499</v>
      </c>
      <c r="DN100" s="9">
        <f t="shared" si="120"/>
        <v>132.33484399440326</v>
      </c>
      <c r="DO100">
        <f t="shared" si="121"/>
        <v>4.298130994403266</v>
      </c>
    </row>
    <row r="101" spans="1:119" x14ac:dyDescent="0.2">
      <c r="A101" s="3">
        <v>43923</v>
      </c>
      <c r="B101" s="4">
        <v>100</v>
      </c>
      <c r="C101" s="1">
        <v>60.35812</v>
      </c>
      <c r="D101" s="2">
        <v>165934000</v>
      </c>
      <c r="E101" s="1">
        <v>131.09671</v>
      </c>
      <c r="F101" s="2">
        <v>3504200</v>
      </c>
      <c r="R101">
        <f t="shared" si="134"/>
        <v>61.722114976777391</v>
      </c>
      <c r="S101">
        <f t="shared" si="135"/>
        <v>61.112761475475992</v>
      </c>
      <c r="T101">
        <f t="shared" si="136"/>
        <v>60.624455678209657</v>
      </c>
      <c r="U101">
        <f t="shared" si="137"/>
        <v>60.084962889103124</v>
      </c>
      <c r="V101">
        <f>ABS($C101-R101)/$C101*100</f>
        <v>2.2598367490196702</v>
      </c>
      <c r="W101">
        <f>ABS($C101-S101)/$C101*100</f>
        <v>1.250273327724575</v>
      </c>
      <c r="X101">
        <f>ABS($C101-T101)/$C101*100</f>
        <v>0.4412590687212542</v>
      </c>
      <c r="Y101">
        <f>ABS($C101-U101)/$C101*100</f>
        <v>0.45256066772271092</v>
      </c>
      <c r="Z101" s="9">
        <f t="shared" si="71"/>
        <v>-1.3639949767773913</v>
      </c>
      <c r="AA101" s="9">
        <f t="shared" si="72"/>
        <v>-0.75464147547599225</v>
      </c>
      <c r="AB101" s="9">
        <f t="shared" si="73"/>
        <v>-0.26633567820965709</v>
      </c>
      <c r="AC101" s="9">
        <f t="shared" si="74"/>
        <v>0.27315711089687511</v>
      </c>
      <c r="AD101">
        <f>ABS(Z101)</f>
        <v>1.3639949767773913</v>
      </c>
      <c r="AE101">
        <f>ABS(AA101)</f>
        <v>0.75464147547599225</v>
      </c>
      <c r="AF101">
        <f t="shared" si="75"/>
        <v>0.26633567820965709</v>
      </c>
      <c r="AG101">
        <f t="shared" si="76"/>
        <v>0.27315711089687511</v>
      </c>
      <c r="AH101" s="9">
        <f t="shared" si="77"/>
        <v>1.8604822966739563</v>
      </c>
      <c r="AI101" s="9">
        <f t="shared" si="78"/>
        <v>0.56948375650858263</v>
      </c>
      <c r="AJ101" s="9">
        <f t="shared" si="79"/>
        <v>7.0934693487398004E-2</v>
      </c>
      <c r="AK101" s="9">
        <f t="shared" si="80"/>
        <v>7.461480723352773E-2</v>
      </c>
      <c r="AL101" s="21">
        <f t="shared" si="81"/>
        <v>-2.25983674901967E-2</v>
      </c>
      <c r="AM101" s="21">
        <f t="shared" si="82"/>
        <v>-1.2502733277245751E-2</v>
      </c>
      <c r="AN101" s="21">
        <f t="shared" si="83"/>
        <v>-4.4125906872125422E-3</v>
      </c>
      <c r="AO101" s="21">
        <f t="shared" si="84"/>
        <v>4.5256066772271092E-3</v>
      </c>
      <c r="AP101" s="21">
        <f t="shared" si="85"/>
        <v>2.25983674901967E-2</v>
      </c>
      <c r="AQ101" s="21">
        <f t="shared" si="85"/>
        <v>1.2502733277245751E-2</v>
      </c>
      <c r="AR101" s="21">
        <f t="shared" si="85"/>
        <v>4.4125906872125422E-3</v>
      </c>
      <c r="AS101" s="21">
        <f t="shared" si="70"/>
        <v>4.5256066772271092E-3</v>
      </c>
      <c r="AT101" s="21"/>
      <c r="AZ101">
        <f t="shared" si="138"/>
        <v>129.41313640944048</v>
      </c>
      <c r="BA101">
        <f t="shared" si="122"/>
        <v>128.75742247585788</v>
      </c>
      <c r="BB101">
        <f t="shared" si="123"/>
        <v>129.31337105394991</v>
      </c>
      <c r="BC101">
        <f t="shared" si="124"/>
        <v>128.82899196866964</v>
      </c>
      <c r="BD101" s="9">
        <f t="shared" si="86"/>
        <v>1.6835735905595186</v>
      </c>
      <c r="BE101" s="9">
        <f t="shared" si="87"/>
        <v>2.3392875241421223</v>
      </c>
      <c r="BF101" s="9">
        <f t="shared" si="88"/>
        <v>1.7833389460500939</v>
      </c>
      <c r="BG101" s="9">
        <f t="shared" si="89"/>
        <v>2.2677180313303609</v>
      </c>
      <c r="BH101">
        <f t="shared" si="90"/>
        <v>1.6835735905595186</v>
      </c>
      <c r="BI101">
        <f t="shared" si="91"/>
        <v>2.3392875241421223</v>
      </c>
      <c r="BJ101">
        <f t="shared" si="92"/>
        <v>1.7833389460500939</v>
      </c>
      <c r="BK101">
        <f t="shared" si="93"/>
        <v>2.2677180313303609</v>
      </c>
      <c r="BL101" s="9">
        <f t="shared" si="94"/>
        <v>2.8344200348294697</v>
      </c>
      <c r="BM101" s="9">
        <f t="shared" si="95"/>
        <v>5.4722661206069807</v>
      </c>
      <c r="BN101" s="9">
        <f t="shared" si="96"/>
        <v>3.18029779649906</v>
      </c>
      <c r="BO101" s="9">
        <f t="shared" si="97"/>
        <v>5.1425450696208479</v>
      </c>
      <c r="BP101" s="21">
        <f t="shared" si="98"/>
        <v>1.284222609827141E-2</v>
      </c>
      <c r="BQ101" s="21">
        <f t="shared" si="99"/>
        <v>1.7843983454215763E-2</v>
      </c>
      <c r="BR101" s="21">
        <f t="shared" si="100"/>
        <v>1.3603231889267807E-2</v>
      </c>
      <c r="BS101" s="21">
        <f t="shared" si="101"/>
        <v>1.7298054476961023E-2</v>
      </c>
      <c r="BT101" s="21">
        <f t="shared" si="102"/>
        <v>1.284222609827141E-2</v>
      </c>
      <c r="BU101" s="21">
        <f t="shared" si="103"/>
        <v>1.7843983454215763E-2</v>
      </c>
      <c r="BV101" s="21">
        <f t="shared" si="104"/>
        <v>1.3603231889267807E-2</v>
      </c>
      <c r="BW101" s="21">
        <f t="shared" si="105"/>
        <v>1.7298054476961023E-2</v>
      </c>
      <c r="CA101">
        <f t="shared" si="125"/>
        <v>60.624455678209657</v>
      </c>
      <c r="CC101">
        <f t="shared" si="126"/>
        <v>-0.239489301505692</v>
      </c>
      <c r="CD101" s="9">
        <f t="shared" si="106"/>
        <v>60.384966376703964</v>
      </c>
      <c r="CE101">
        <f t="shared" si="107"/>
        <v>2.6846376703964836E-2</v>
      </c>
      <c r="CG101">
        <f t="shared" si="127"/>
        <v>-0.41215871258376174</v>
      </c>
      <c r="CH101" s="9">
        <f t="shared" si="108"/>
        <v>60.212296965625896</v>
      </c>
      <c r="CI101">
        <f t="shared" si="109"/>
        <v>0.1458230343741036</v>
      </c>
      <c r="CK101">
        <f t="shared" si="128"/>
        <v>-1.1269199954721967</v>
      </c>
      <c r="CL101" s="9">
        <f t="shared" si="110"/>
        <v>59.497535682737457</v>
      </c>
      <c r="CM101">
        <f t="shared" si="111"/>
        <v>0.8605843172625427</v>
      </c>
      <c r="CO101">
        <f t="shared" si="129"/>
        <v>-1.5813406563153127</v>
      </c>
      <c r="CP101" s="9">
        <f t="shared" si="112"/>
        <v>59.043115021894344</v>
      </c>
      <c r="CQ101">
        <f t="shared" si="113"/>
        <v>1.3150049781056552</v>
      </c>
      <c r="CY101">
        <f t="shared" si="139"/>
        <v>129.31337105394991</v>
      </c>
      <c r="DA101">
        <f t="shared" si="130"/>
        <v>-2.1766986652494325E-2</v>
      </c>
      <c r="DB101" s="9">
        <f t="shared" si="114"/>
        <v>129.29160406729741</v>
      </c>
      <c r="DC101">
        <f t="shared" si="115"/>
        <v>1.8051059327025882</v>
      </c>
      <c r="DE101">
        <f t="shared" si="131"/>
        <v>0.28015155498377453</v>
      </c>
      <c r="DF101" s="9">
        <f t="shared" si="116"/>
        <v>129.59352260893368</v>
      </c>
      <c r="DG101">
        <f t="shared" si="117"/>
        <v>1.5031873910663194</v>
      </c>
      <c r="DI101">
        <f t="shared" si="132"/>
        <v>-0.88577673585643524</v>
      </c>
      <c r="DJ101" s="9">
        <f t="shared" si="118"/>
        <v>128.42759431809347</v>
      </c>
      <c r="DK101">
        <f t="shared" si="119"/>
        <v>2.6691156819065327</v>
      </c>
      <c r="DM101">
        <f t="shared" si="133"/>
        <v>-1.4919808692614329</v>
      </c>
      <c r="DN101" s="9">
        <f t="shared" si="120"/>
        <v>127.82139018468847</v>
      </c>
      <c r="DO101">
        <f t="shared" si="121"/>
        <v>3.2753198153115335</v>
      </c>
    </row>
    <row r="102" spans="1:119" x14ac:dyDescent="0.2">
      <c r="A102" s="3">
        <v>43924</v>
      </c>
      <c r="B102" s="4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  <c r="R102">
        <f t="shared" si="134"/>
        <v>61.503875780493004</v>
      </c>
      <c r="S102">
        <f t="shared" si="135"/>
        <v>60.871276203323674</v>
      </c>
      <c r="T102">
        <f t="shared" si="136"/>
        <v>60.464654271283862</v>
      </c>
      <c r="U102">
        <f t="shared" si="137"/>
        <v>60.298025435602682</v>
      </c>
      <c r="V102">
        <f>ABS($C102-R102)/$C102*100</f>
        <v>3.3840315397457492</v>
      </c>
      <c r="W102">
        <f>ABS($C102-S102)/$C102*100</f>
        <v>2.3206726244227776</v>
      </c>
      <c r="X102">
        <f>ABS($C102-T102)/$C102*100</f>
        <v>1.6371674938389682</v>
      </c>
      <c r="Y102">
        <f>ABS($C102-U102)/$C102*100</f>
        <v>1.3570752137202893</v>
      </c>
      <c r="Z102" s="9">
        <f t="shared" si="71"/>
        <v>-2.0131837804930015</v>
      </c>
      <c r="AA102" s="9">
        <f t="shared" si="72"/>
        <v>-1.3805842033236715</v>
      </c>
      <c r="AB102" s="9">
        <f t="shared" si="73"/>
        <v>-0.97396227128385959</v>
      </c>
      <c r="AC102" s="9">
        <f t="shared" si="74"/>
        <v>-0.80733343560267912</v>
      </c>
      <c r="AD102">
        <f>ABS(Z102)</f>
        <v>2.0131837804930015</v>
      </c>
      <c r="AE102">
        <f>ABS(AA102)</f>
        <v>1.3805842033236715</v>
      </c>
      <c r="AF102">
        <f t="shared" si="75"/>
        <v>0.97396227128385959</v>
      </c>
      <c r="AG102">
        <f t="shared" si="76"/>
        <v>0.80733343560267912</v>
      </c>
      <c r="AH102" s="9">
        <f t="shared" si="77"/>
        <v>4.0529089340400937</v>
      </c>
      <c r="AI102" s="9">
        <f t="shared" si="78"/>
        <v>1.9060127424668567</v>
      </c>
      <c r="AJ102" s="9">
        <f t="shared" si="79"/>
        <v>0.94860250588441453</v>
      </c>
      <c r="AK102" s="9">
        <f t="shared" si="80"/>
        <v>0.65178727624202526</v>
      </c>
      <c r="AL102" s="21">
        <f t="shared" si="81"/>
        <v>-3.3840315397457493E-2</v>
      </c>
      <c r="AM102" s="21">
        <f t="shared" si="82"/>
        <v>-2.3206726244227777E-2</v>
      </c>
      <c r="AN102" s="21">
        <f t="shared" si="83"/>
        <v>-1.6371674938389681E-2</v>
      </c>
      <c r="AO102" s="21">
        <f t="shared" si="84"/>
        <v>-1.3570752137202893E-2</v>
      </c>
      <c r="AP102" s="21">
        <f t="shared" si="85"/>
        <v>3.3840315397457493E-2</v>
      </c>
      <c r="AQ102" s="21">
        <f t="shared" si="85"/>
        <v>2.3206726244227777E-2</v>
      </c>
      <c r="AR102" s="21">
        <f t="shared" si="85"/>
        <v>1.6371674938389681E-2</v>
      </c>
      <c r="AS102" s="21">
        <f t="shared" si="70"/>
        <v>1.3570752137202893E-2</v>
      </c>
      <c r="AT102" s="21"/>
      <c r="AZ102">
        <f t="shared" si="138"/>
        <v>129.68250818393</v>
      </c>
      <c r="BA102">
        <f t="shared" si="122"/>
        <v>129.50599448358335</v>
      </c>
      <c r="BB102">
        <f t="shared" si="123"/>
        <v>130.38337442157996</v>
      </c>
      <c r="BC102">
        <f t="shared" si="124"/>
        <v>130.59781203310732</v>
      </c>
      <c r="BD102" s="9">
        <f t="shared" si="86"/>
        <v>-3.8766461839299922</v>
      </c>
      <c r="BE102" s="9">
        <f t="shared" si="87"/>
        <v>-3.7001324835833458</v>
      </c>
      <c r="BF102" s="9">
        <f t="shared" si="88"/>
        <v>-4.5775124215799536</v>
      </c>
      <c r="BG102" s="9">
        <f t="shared" si="89"/>
        <v>-4.7919500331073124</v>
      </c>
      <c r="BH102">
        <f t="shared" si="90"/>
        <v>3.8766461839299922</v>
      </c>
      <c r="BI102">
        <f t="shared" si="91"/>
        <v>3.7001324835833458</v>
      </c>
      <c r="BJ102">
        <f t="shared" si="92"/>
        <v>4.5775124215799536</v>
      </c>
      <c r="BK102">
        <f t="shared" si="93"/>
        <v>4.7919500331073124</v>
      </c>
      <c r="BL102" s="9">
        <f t="shared" si="94"/>
        <v>15.028385635378971</v>
      </c>
      <c r="BM102" s="9">
        <f t="shared" si="95"/>
        <v>13.690980396068658</v>
      </c>
      <c r="BN102" s="9">
        <f t="shared" si="96"/>
        <v>20.953619969718773</v>
      </c>
      <c r="BO102" s="9">
        <f t="shared" si="97"/>
        <v>22.962785119797172</v>
      </c>
      <c r="BP102" s="21">
        <f t="shared" si="98"/>
        <v>-3.0814511520377261E-2</v>
      </c>
      <c r="BQ102" s="21">
        <f t="shared" si="99"/>
        <v>-2.9411447326543064E-2</v>
      </c>
      <c r="BR102" s="21">
        <f t="shared" si="100"/>
        <v>-3.6385525672722255E-2</v>
      </c>
      <c r="BS102" s="21">
        <f t="shared" si="101"/>
        <v>-3.8090037752829931E-2</v>
      </c>
      <c r="BT102" s="21">
        <f t="shared" si="102"/>
        <v>3.0814511520377261E-2</v>
      </c>
      <c r="BU102" s="21">
        <f t="shared" si="103"/>
        <v>2.9411447326543064E-2</v>
      </c>
      <c r="BV102" s="21">
        <f t="shared" si="104"/>
        <v>3.6385525672722255E-2</v>
      </c>
      <c r="BW102" s="21">
        <f t="shared" si="105"/>
        <v>3.8090037752829931E-2</v>
      </c>
      <c r="CA102">
        <f t="shared" si="125"/>
        <v>60.464654271283862</v>
      </c>
      <c r="CC102">
        <f t="shared" si="126"/>
        <v>-0.22673923837290835</v>
      </c>
      <c r="CD102" s="9">
        <f t="shared" si="106"/>
        <v>60.237915032910955</v>
      </c>
      <c r="CE102">
        <f t="shared" si="107"/>
        <v>0.74722303291095216</v>
      </c>
      <c r="CG102">
        <f t="shared" si="127"/>
        <v>-0.32131008254689347</v>
      </c>
      <c r="CH102" s="9">
        <f t="shared" si="108"/>
        <v>60.143344188736968</v>
      </c>
      <c r="CI102">
        <f t="shared" si="109"/>
        <v>0.6526521887369654</v>
      </c>
      <c r="CK102">
        <f t="shared" si="128"/>
        <v>-0.48862172703157103</v>
      </c>
      <c r="CL102" s="9">
        <f t="shared" si="110"/>
        <v>59.976032544252291</v>
      </c>
      <c r="CM102">
        <f t="shared" si="111"/>
        <v>0.48534054425228845</v>
      </c>
      <c r="CO102">
        <f t="shared" si="129"/>
        <v>-0.35881690184032689</v>
      </c>
      <c r="CP102" s="9">
        <f t="shared" si="112"/>
        <v>60.105837369443535</v>
      </c>
      <c r="CQ102">
        <f t="shared" si="113"/>
        <v>0.61514536944353182</v>
      </c>
      <c r="CY102">
        <f t="shared" si="139"/>
        <v>130.38337442157996</v>
      </c>
      <c r="DA102">
        <f t="shared" si="130"/>
        <v>0.15291627003271288</v>
      </c>
      <c r="DB102" s="9">
        <f t="shared" si="114"/>
        <v>130.53629069161266</v>
      </c>
      <c r="DC102">
        <f t="shared" si="115"/>
        <v>4.7304286916126586</v>
      </c>
      <c r="DE102">
        <f t="shared" si="131"/>
        <v>0.56449820753643387</v>
      </c>
      <c r="DF102" s="9">
        <f t="shared" si="116"/>
        <v>130.9478726291164</v>
      </c>
      <c r="DG102">
        <f t="shared" si="117"/>
        <v>5.1420106291163989</v>
      </c>
      <c r="DI102">
        <f t="shared" si="132"/>
        <v>0.40503813244464548</v>
      </c>
      <c r="DJ102" s="9">
        <f t="shared" si="118"/>
        <v>130.7884125540246</v>
      </c>
      <c r="DK102">
        <f t="shared" si="119"/>
        <v>4.9825505540245985</v>
      </c>
      <c r="DM102">
        <f t="shared" si="133"/>
        <v>0.71132557446524292</v>
      </c>
      <c r="DN102" s="9">
        <f t="shared" si="120"/>
        <v>131.09469999604519</v>
      </c>
      <c r="DO102">
        <f t="shared" si="121"/>
        <v>5.2888379960451886</v>
      </c>
    </row>
    <row r="103" spans="1:119" x14ac:dyDescent="0.2">
      <c r="A103" s="3">
        <v>43927</v>
      </c>
      <c r="B103" s="4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  <c r="R103">
        <f t="shared" si="134"/>
        <v>61.181766375614124</v>
      </c>
      <c r="S103">
        <f t="shared" si="135"/>
        <v>60.429489258260091</v>
      </c>
      <c r="T103">
        <f t="shared" si="136"/>
        <v>59.880276908513551</v>
      </c>
      <c r="U103">
        <f t="shared" si="137"/>
        <v>59.668305355832594</v>
      </c>
      <c r="V103">
        <f>ABS($C103-R103)/$C103*100</f>
        <v>5.409261536344669</v>
      </c>
      <c r="W103">
        <f>ABS($C103-S103)/$C103*100</f>
        <v>6.5723277940751794</v>
      </c>
      <c r="X103">
        <f>ABS($C103-T103)/$C103*100</f>
        <v>7.4214435488728538</v>
      </c>
      <c r="Y103">
        <f>ABS($C103-U103)/$C103*100</f>
        <v>7.7491644841966689</v>
      </c>
      <c r="Z103" s="9">
        <f t="shared" si="71"/>
        <v>3.4987376243858748</v>
      </c>
      <c r="AA103" s="9">
        <f t="shared" si="72"/>
        <v>4.2510147417399082</v>
      </c>
      <c r="AB103" s="9">
        <f t="shared" si="73"/>
        <v>4.8002270914864482</v>
      </c>
      <c r="AC103" s="9">
        <f t="shared" si="74"/>
        <v>5.0121986441674053</v>
      </c>
      <c r="AD103">
        <f>ABS(Z103)</f>
        <v>3.4987376243858748</v>
      </c>
      <c r="AE103">
        <f>ABS(AA103)</f>
        <v>4.2510147417399082</v>
      </c>
      <c r="AF103">
        <f t="shared" si="75"/>
        <v>4.8002270914864482</v>
      </c>
      <c r="AG103">
        <f t="shared" si="76"/>
        <v>5.0121986441674053</v>
      </c>
      <c r="AH103" s="9">
        <f t="shared" si="77"/>
        <v>12.241164964293315</v>
      </c>
      <c r="AI103" s="9">
        <f t="shared" si="78"/>
        <v>18.071126334490017</v>
      </c>
      <c r="AJ103" s="9">
        <f t="shared" si="79"/>
        <v>23.042180129840446</v>
      </c>
      <c r="AK103" s="9">
        <f t="shared" si="80"/>
        <v>25.122135248593576</v>
      </c>
      <c r="AL103" s="21">
        <f t="shared" si="81"/>
        <v>5.4092615363446686E-2</v>
      </c>
      <c r="AM103" s="21">
        <f t="shared" si="82"/>
        <v>6.5723277940751793E-2</v>
      </c>
      <c r="AN103" s="21">
        <f t="shared" si="83"/>
        <v>7.4214435488728539E-2</v>
      </c>
      <c r="AO103" s="21">
        <f t="shared" si="84"/>
        <v>7.7491644841966689E-2</v>
      </c>
      <c r="AP103" s="21">
        <f t="shared" si="85"/>
        <v>5.4092615363446686E-2</v>
      </c>
      <c r="AQ103" s="21">
        <f t="shared" si="85"/>
        <v>6.5723277940751793E-2</v>
      </c>
      <c r="AR103" s="21">
        <f t="shared" si="85"/>
        <v>7.4214435488728539E-2</v>
      </c>
      <c r="AS103" s="21">
        <f t="shared" si="70"/>
        <v>7.7491644841966689E-2</v>
      </c>
      <c r="AT103" s="21"/>
      <c r="AZ103">
        <f t="shared" si="138"/>
        <v>129.0622447945012</v>
      </c>
      <c r="BA103">
        <f t="shared" si="122"/>
        <v>128.32195208883667</v>
      </c>
      <c r="BB103">
        <f t="shared" si="123"/>
        <v>127.63686696863198</v>
      </c>
      <c r="BC103">
        <f t="shared" si="124"/>
        <v>126.86009100728361</v>
      </c>
      <c r="BD103" s="9">
        <f t="shared" si="86"/>
        <v>3.2091172054988135</v>
      </c>
      <c r="BE103" s="9">
        <f t="shared" si="87"/>
        <v>3.9494099111633432</v>
      </c>
      <c r="BF103" s="9">
        <f t="shared" si="88"/>
        <v>4.6344950313680329</v>
      </c>
      <c r="BG103" s="9">
        <f t="shared" si="89"/>
        <v>5.4112709927163962</v>
      </c>
      <c r="BH103">
        <f t="shared" si="90"/>
        <v>3.2091172054988135</v>
      </c>
      <c r="BI103">
        <f t="shared" si="91"/>
        <v>3.9494099111633432</v>
      </c>
      <c r="BJ103">
        <f t="shared" si="92"/>
        <v>4.6344950313680329</v>
      </c>
      <c r="BK103">
        <f t="shared" si="93"/>
        <v>5.4112709927163962</v>
      </c>
      <c r="BL103" s="9">
        <f t="shared" si="94"/>
        <v>10.298433238628514</v>
      </c>
      <c r="BM103" s="9">
        <f t="shared" si="95"/>
        <v>15.597838646395246</v>
      </c>
      <c r="BN103" s="9">
        <f t="shared" si="96"/>
        <v>21.478544195774983</v>
      </c>
      <c r="BO103" s="9">
        <f t="shared" si="97"/>
        <v>29.281853756613891</v>
      </c>
      <c r="BP103" s="21">
        <f t="shared" si="98"/>
        <v>2.4261617609250996E-2</v>
      </c>
      <c r="BQ103" s="21">
        <f t="shared" si="99"/>
        <v>2.9858389990445117E-2</v>
      </c>
      <c r="BR103" s="21">
        <f t="shared" si="100"/>
        <v>3.5037781128828417E-2</v>
      </c>
      <c r="BS103" s="21">
        <f t="shared" si="101"/>
        <v>4.0910374784803347E-2</v>
      </c>
      <c r="BT103" s="21">
        <f t="shared" si="102"/>
        <v>2.4261617609250996E-2</v>
      </c>
      <c r="BU103" s="21">
        <f t="shared" si="103"/>
        <v>2.9858389990445117E-2</v>
      </c>
      <c r="BV103" s="21">
        <f t="shared" si="104"/>
        <v>3.5037781128828417E-2</v>
      </c>
      <c r="BW103" s="21">
        <f t="shared" si="105"/>
        <v>4.0910374784803347E-2</v>
      </c>
      <c r="CA103">
        <f t="shared" si="125"/>
        <v>59.880276908513551</v>
      </c>
      <c r="CC103">
        <f t="shared" si="126"/>
        <v>-0.28396133827649284</v>
      </c>
      <c r="CD103" s="9">
        <f t="shared" si="106"/>
        <v>59.59631557023706</v>
      </c>
      <c r="CE103">
        <f t="shared" si="107"/>
        <v>5.0841884297629392</v>
      </c>
      <c r="CG103">
        <f t="shared" si="127"/>
        <v>-0.41601430342732393</v>
      </c>
      <c r="CH103" s="9">
        <f t="shared" si="108"/>
        <v>59.464262605086226</v>
      </c>
      <c r="CI103">
        <f t="shared" si="109"/>
        <v>5.2162413949137729</v>
      </c>
      <c r="CK103">
        <f t="shared" si="128"/>
        <v>-0.55182044661913976</v>
      </c>
      <c r="CL103" s="9">
        <f t="shared" si="110"/>
        <v>59.328456461894412</v>
      </c>
      <c r="CM103">
        <f t="shared" si="111"/>
        <v>5.3520475381055874</v>
      </c>
      <c r="CO103">
        <f t="shared" si="129"/>
        <v>-0.55279889824011363</v>
      </c>
      <c r="CP103" s="9">
        <f t="shared" si="112"/>
        <v>59.327478010273438</v>
      </c>
      <c r="CQ103">
        <f t="shared" si="113"/>
        <v>5.3530259897265609</v>
      </c>
      <c r="CY103">
        <f t="shared" si="139"/>
        <v>127.63686696863198</v>
      </c>
      <c r="DA103">
        <f t="shared" si="130"/>
        <v>-0.31099152564419807</v>
      </c>
      <c r="DB103" s="9">
        <f t="shared" si="114"/>
        <v>127.32587544298778</v>
      </c>
      <c r="DC103">
        <f t="shared" si="115"/>
        <v>4.9454865570122308</v>
      </c>
      <c r="DE103">
        <f t="shared" si="131"/>
        <v>-0.62746383023795538</v>
      </c>
      <c r="DF103" s="9">
        <f t="shared" si="116"/>
        <v>127.00940313839402</v>
      </c>
      <c r="DG103">
        <f t="shared" si="117"/>
        <v>5.26195886160599</v>
      </c>
      <c r="DI103">
        <f t="shared" si="132"/>
        <v>-1.6749819539144879</v>
      </c>
      <c r="DJ103" s="9">
        <f t="shared" si="118"/>
        <v>125.9618850147175</v>
      </c>
      <c r="DK103">
        <f t="shared" si="119"/>
        <v>6.3094769852825152</v>
      </c>
      <c r="DM103">
        <f t="shared" si="133"/>
        <v>-2.2624108291101295</v>
      </c>
      <c r="DN103" s="9">
        <f t="shared" si="120"/>
        <v>125.37445613952185</v>
      </c>
      <c r="DO103">
        <f t="shared" si="121"/>
        <v>6.8969058604781566</v>
      </c>
    </row>
    <row r="104" spans="1:119" x14ac:dyDescent="0.2">
      <c r="A104" s="3">
        <v>43928</v>
      </c>
      <c r="B104" s="4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  <c r="R104">
        <f t="shared" si="134"/>
        <v>61.741564395515866</v>
      </c>
      <c r="S104">
        <f t="shared" si="135"/>
        <v>61.789813975616859</v>
      </c>
      <c r="T104">
        <f t="shared" si="136"/>
        <v>62.760413163405417</v>
      </c>
      <c r="U104">
        <f t="shared" si="137"/>
        <v>63.577820298283171</v>
      </c>
      <c r="V104">
        <f>ABS($C104-R104)/$C104*100</f>
        <v>3.4252216373079181</v>
      </c>
      <c r="W104">
        <f>ABS($C104-S104)/$C104*100</f>
        <v>3.3497507199450793</v>
      </c>
      <c r="X104">
        <f>ABS($C104-T104)/$C104*100</f>
        <v>1.8315611120624402</v>
      </c>
      <c r="Y104">
        <f>ABS($C104-U104)/$C104*100</f>
        <v>0.5529910975871416</v>
      </c>
      <c r="Z104" s="9">
        <f t="shared" si="71"/>
        <v>2.1897906044841378</v>
      </c>
      <c r="AA104" s="9">
        <f t="shared" si="72"/>
        <v>2.1415410243831445</v>
      </c>
      <c r="AB104" s="9">
        <f t="shared" si="73"/>
        <v>1.1709418365945865</v>
      </c>
      <c r="AC104" s="9">
        <f t="shared" si="74"/>
        <v>0.35353470171683199</v>
      </c>
      <c r="AD104">
        <f>ABS(Z104)</f>
        <v>2.1897906044841378</v>
      </c>
      <c r="AE104">
        <f>ABS(AA104)</f>
        <v>2.1415410243831445</v>
      </c>
      <c r="AF104">
        <f t="shared" si="75"/>
        <v>1.1709418365945865</v>
      </c>
      <c r="AG104">
        <f t="shared" si="76"/>
        <v>0.35353470171683199</v>
      </c>
      <c r="AH104" s="9">
        <f t="shared" si="77"/>
        <v>4.7951828914870056</v>
      </c>
      <c r="AI104" s="9">
        <f t="shared" si="78"/>
        <v>4.5861979591160082</v>
      </c>
      <c r="AJ104" s="9">
        <f t="shared" si="79"/>
        <v>1.3711047846875033</v>
      </c>
      <c r="AK104" s="9">
        <f t="shared" si="80"/>
        <v>0.12498678531800937</v>
      </c>
      <c r="AL104" s="21">
        <f t="shared" si="81"/>
        <v>3.4252216373079181E-2</v>
      </c>
      <c r="AM104" s="21">
        <f t="shared" si="82"/>
        <v>3.3497507199450792E-2</v>
      </c>
      <c r="AN104" s="21">
        <f t="shared" si="83"/>
        <v>1.8315611120624402E-2</v>
      </c>
      <c r="AO104" s="21">
        <f t="shared" si="84"/>
        <v>5.5299109758714165E-3</v>
      </c>
      <c r="AP104" s="21">
        <f t="shared" si="85"/>
        <v>3.4252216373079181E-2</v>
      </c>
      <c r="AQ104" s="21">
        <f t="shared" si="85"/>
        <v>3.3497507199450792E-2</v>
      </c>
      <c r="AR104" s="21">
        <f t="shared" si="85"/>
        <v>1.8315611120624402E-2</v>
      </c>
      <c r="AS104" s="21">
        <f t="shared" si="70"/>
        <v>5.5299109758714165E-3</v>
      </c>
      <c r="AT104" s="21"/>
      <c r="AZ104">
        <f t="shared" si="138"/>
        <v>129.57570354738101</v>
      </c>
      <c r="BA104">
        <f t="shared" si="122"/>
        <v>129.58576326040892</v>
      </c>
      <c r="BB104">
        <f t="shared" si="123"/>
        <v>130.41756398745281</v>
      </c>
      <c r="BC104">
        <f t="shared" si="124"/>
        <v>131.08088238160241</v>
      </c>
      <c r="BD104" s="9">
        <f t="shared" si="86"/>
        <v>3.919657452618992</v>
      </c>
      <c r="BE104" s="9">
        <f t="shared" si="87"/>
        <v>3.9095977395910779</v>
      </c>
      <c r="BF104" s="9">
        <f t="shared" si="88"/>
        <v>3.0777970125471938</v>
      </c>
      <c r="BG104" s="9">
        <f t="shared" si="89"/>
        <v>2.4144786183975953</v>
      </c>
      <c r="BH104">
        <f t="shared" si="90"/>
        <v>3.919657452618992</v>
      </c>
      <c r="BI104">
        <f t="shared" si="91"/>
        <v>3.9095977395910779</v>
      </c>
      <c r="BJ104">
        <f t="shared" si="92"/>
        <v>3.0777970125471938</v>
      </c>
      <c r="BK104">
        <f t="shared" si="93"/>
        <v>2.4144786183975953</v>
      </c>
      <c r="BL104" s="9">
        <f t="shared" si="94"/>
        <v>15.363714545871606</v>
      </c>
      <c r="BM104" s="9">
        <f t="shared" si="95"/>
        <v>15.284954485415666</v>
      </c>
      <c r="BN104" s="9">
        <f t="shared" si="96"/>
        <v>9.4728344504444308</v>
      </c>
      <c r="BO104" s="9">
        <f t="shared" si="97"/>
        <v>5.8297069986991605</v>
      </c>
      <c r="BP104" s="21">
        <f t="shared" si="98"/>
        <v>2.9361750275494532E-2</v>
      </c>
      <c r="BQ104" s="21">
        <f t="shared" si="99"/>
        <v>2.9286394001294756E-2</v>
      </c>
      <c r="BR104" s="21">
        <f t="shared" si="100"/>
        <v>2.3055460425678714E-2</v>
      </c>
      <c r="BS104" s="21">
        <f t="shared" si="101"/>
        <v>1.8086610653066777E-2</v>
      </c>
      <c r="BT104" s="21">
        <f t="shared" si="102"/>
        <v>2.9361750275494532E-2</v>
      </c>
      <c r="BU104" s="21">
        <f t="shared" si="103"/>
        <v>2.9286394001294756E-2</v>
      </c>
      <c r="BV104" s="21">
        <f t="shared" si="104"/>
        <v>2.3055460425678714E-2</v>
      </c>
      <c r="BW104" s="21">
        <f t="shared" si="105"/>
        <v>1.8086610653066777E-2</v>
      </c>
      <c r="CA104">
        <f t="shared" si="125"/>
        <v>62.760413163405417</v>
      </c>
      <c r="CC104">
        <f t="shared" si="126"/>
        <v>0.2222942766304446</v>
      </c>
      <c r="CD104" s="9">
        <f t="shared" si="106"/>
        <v>62.98270744003586</v>
      </c>
      <c r="CE104">
        <f t="shared" si="107"/>
        <v>0.94864755996414374</v>
      </c>
      <c r="CG104">
        <f t="shared" si="127"/>
        <v>0.77059989756758451</v>
      </c>
      <c r="CH104" s="9">
        <f t="shared" si="108"/>
        <v>63.531013060973002</v>
      </c>
      <c r="CI104">
        <f t="shared" si="109"/>
        <v>0.4003419390270011</v>
      </c>
      <c r="CK104">
        <f t="shared" si="128"/>
        <v>1.7132709763781242</v>
      </c>
      <c r="CL104" s="9">
        <f t="shared" si="110"/>
        <v>64.473684139783543</v>
      </c>
      <c r="CM104">
        <f t="shared" si="111"/>
        <v>0.54232913978353992</v>
      </c>
      <c r="CO104">
        <f t="shared" si="129"/>
        <v>2.3995253334533886</v>
      </c>
      <c r="CP104" s="9">
        <f t="shared" si="112"/>
        <v>65.1599384968588</v>
      </c>
      <c r="CQ104">
        <f t="shared" si="113"/>
        <v>1.2285834968587963</v>
      </c>
      <c r="CY104">
        <f t="shared" si="139"/>
        <v>130.41756398745281</v>
      </c>
      <c r="DA104">
        <f t="shared" si="130"/>
        <v>0.18367864147020657</v>
      </c>
      <c r="DB104" s="9">
        <f t="shared" si="114"/>
        <v>130.60124262892302</v>
      </c>
      <c r="DC104">
        <f t="shared" si="115"/>
        <v>2.8941183710769849</v>
      </c>
      <c r="DE104">
        <f t="shared" si="131"/>
        <v>0.59947407542320774</v>
      </c>
      <c r="DF104" s="9">
        <f t="shared" si="116"/>
        <v>131.01703806287603</v>
      </c>
      <c r="DG104">
        <f t="shared" si="117"/>
        <v>2.478322937123977</v>
      </c>
      <c r="DI104">
        <f t="shared" si="132"/>
        <v>1.2657661680908228</v>
      </c>
      <c r="DJ104" s="9">
        <f t="shared" si="118"/>
        <v>131.68333015554364</v>
      </c>
      <c r="DK104">
        <f t="shared" si="119"/>
        <v>1.8120308444563591</v>
      </c>
      <c r="DM104">
        <f t="shared" si="133"/>
        <v>2.0746619201104965</v>
      </c>
      <c r="DN104" s="9">
        <f t="shared" si="120"/>
        <v>132.4922259075633</v>
      </c>
      <c r="DO104">
        <f t="shared" si="121"/>
        <v>1.0031350924367075</v>
      </c>
    </row>
    <row r="105" spans="1:119" x14ac:dyDescent="0.2">
      <c r="A105" s="3">
        <v>43929</v>
      </c>
      <c r="B105" s="4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  <c r="R105">
        <f t="shared" si="134"/>
        <v>62.091930892233322</v>
      </c>
      <c r="S105">
        <f t="shared" si="135"/>
        <v>62.475107103419461</v>
      </c>
      <c r="T105">
        <f t="shared" si="136"/>
        <v>63.462978265362167</v>
      </c>
      <c r="U105">
        <f t="shared" si="137"/>
        <v>63.8535773656223</v>
      </c>
      <c r="V105">
        <f>ABS($C105-R105)/$C105*100</f>
        <v>5.3009765283616517</v>
      </c>
      <c r="W105">
        <f>ABS($C105-S105)/$C105*100</f>
        <v>4.7165783224197506</v>
      </c>
      <c r="X105">
        <f>ABS($C105-T105)/$C105*100</f>
        <v>3.2099343349081844</v>
      </c>
      <c r="Y105">
        <f>ABS($C105-U105)/$C105*100</f>
        <v>2.6142151676667309</v>
      </c>
      <c r="Z105" s="9">
        <f t="shared" si="71"/>
        <v>3.4757261077666755</v>
      </c>
      <c r="AA105" s="9">
        <f t="shared" si="72"/>
        <v>3.092549896580536</v>
      </c>
      <c r="AB105" s="9">
        <f t="shared" si="73"/>
        <v>2.1046787346378295</v>
      </c>
      <c r="AC105" s="9">
        <f t="shared" si="74"/>
        <v>1.7140796343776969</v>
      </c>
      <c r="AD105">
        <f>ABS(Z105)</f>
        <v>3.4757261077666755</v>
      </c>
      <c r="AE105">
        <f>ABS(AA105)</f>
        <v>3.092549896580536</v>
      </c>
      <c r="AF105">
        <f t="shared" si="75"/>
        <v>2.1046787346378295</v>
      </c>
      <c r="AG105">
        <f t="shared" si="76"/>
        <v>1.7140796343776969</v>
      </c>
      <c r="AH105" s="9">
        <f t="shared" si="77"/>
        <v>12.080671976210883</v>
      </c>
      <c r="AI105" s="9">
        <f t="shared" si="78"/>
        <v>9.5638648628402834</v>
      </c>
      <c r="AJ105" s="9">
        <f t="shared" si="79"/>
        <v>4.4296725760366948</v>
      </c>
      <c r="AK105" s="9">
        <f t="shared" si="80"/>
        <v>2.9380689929883794</v>
      </c>
      <c r="AL105" s="21">
        <f t="shared" si="81"/>
        <v>5.300976528361652E-2</v>
      </c>
      <c r="AM105" s="21">
        <f t="shared" si="82"/>
        <v>4.7165783224197504E-2</v>
      </c>
      <c r="AN105" s="21">
        <f t="shared" si="83"/>
        <v>3.2099343349081842E-2</v>
      </c>
      <c r="AO105" s="21">
        <f t="shared" si="84"/>
        <v>2.6142151676667308E-2</v>
      </c>
      <c r="AP105" s="21">
        <f t="shared" si="85"/>
        <v>5.300976528361652E-2</v>
      </c>
      <c r="AQ105" s="21">
        <f t="shared" si="85"/>
        <v>4.7165783224197504E-2</v>
      </c>
      <c r="AR105" s="21">
        <f t="shared" si="85"/>
        <v>3.2099343349081842E-2</v>
      </c>
      <c r="AS105" s="21">
        <f t="shared" si="70"/>
        <v>2.6142151676667308E-2</v>
      </c>
      <c r="AT105" s="21"/>
      <c r="AZ105">
        <f t="shared" si="138"/>
        <v>130.20284873980003</v>
      </c>
      <c r="BA105">
        <f t="shared" si="122"/>
        <v>130.83683453707806</v>
      </c>
      <c r="BB105">
        <f t="shared" si="123"/>
        <v>132.26424219498114</v>
      </c>
      <c r="BC105">
        <f t="shared" si="124"/>
        <v>132.96417570395252</v>
      </c>
      <c r="BD105" s="9">
        <f t="shared" si="86"/>
        <v>7.2507952601999648</v>
      </c>
      <c r="BE105" s="9">
        <f t="shared" si="87"/>
        <v>6.6168094629219354</v>
      </c>
      <c r="BF105" s="9">
        <f t="shared" si="88"/>
        <v>5.1894018050188606</v>
      </c>
      <c r="BG105" s="9">
        <f t="shared" si="89"/>
        <v>4.4894682960474768</v>
      </c>
      <c r="BH105">
        <f t="shared" si="90"/>
        <v>7.2507952601999648</v>
      </c>
      <c r="BI105">
        <f t="shared" si="91"/>
        <v>6.6168094629219354</v>
      </c>
      <c r="BJ105">
        <f t="shared" si="92"/>
        <v>5.1894018050188606</v>
      </c>
      <c r="BK105">
        <f t="shared" si="93"/>
        <v>4.4894682960474768</v>
      </c>
      <c r="BL105" s="9">
        <f t="shared" si="94"/>
        <v>52.574031905338273</v>
      </c>
      <c r="BM105" s="9">
        <f t="shared" si="95"/>
        <v>43.782167468613274</v>
      </c>
      <c r="BN105" s="9">
        <f t="shared" si="96"/>
        <v>26.929891093933009</v>
      </c>
      <c r="BO105" s="9">
        <f t="shared" si="97"/>
        <v>20.155325581215436</v>
      </c>
      <c r="BP105" s="21">
        <f t="shared" si="98"/>
        <v>5.2750840568475323E-2</v>
      </c>
      <c r="BQ105" s="21">
        <f t="shared" si="99"/>
        <v>4.813847978393309E-2</v>
      </c>
      <c r="BR105" s="21">
        <f t="shared" si="100"/>
        <v>3.7753832157544409E-2</v>
      </c>
      <c r="BS105" s="21">
        <f t="shared" si="101"/>
        <v>3.2661689900687366E-2</v>
      </c>
      <c r="BT105" s="21">
        <f t="shared" si="102"/>
        <v>5.2750840568475323E-2</v>
      </c>
      <c r="BU105" s="21">
        <f t="shared" si="103"/>
        <v>4.813847978393309E-2</v>
      </c>
      <c r="BV105" s="21">
        <f t="shared" si="104"/>
        <v>3.7753832157544409E-2</v>
      </c>
      <c r="BW105" s="21">
        <f t="shared" si="105"/>
        <v>3.2661689900687366E-2</v>
      </c>
      <c r="CA105">
        <f t="shared" si="125"/>
        <v>63.462978265362167</v>
      </c>
      <c r="CC105">
        <f t="shared" si="126"/>
        <v>0.29913760868265354</v>
      </c>
      <c r="CD105" s="9">
        <f t="shared" si="106"/>
        <v>63.762115874044824</v>
      </c>
      <c r="CE105">
        <f t="shared" si="107"/>
        <v>1.8055411259551732</v>
      </c>
      <c r="CG105">
        <f t="shared" si="127"/>
        <v>0.74610737114768422</v>
      </c>
      <c r="CH105" s="9">
        <f t="shared" si="108"/>
        <v>64.209085636509855</v>
      </c>
      <c r="CI105">
        <f t="shared" si="109"/>
        <v>1.3585713634901424</v>
      </c>
      <c r="CK105">
        <f t="shared" si="128"/>
        <v>1.0462050992600176</v>
      </c>
      <c r="CL105" s="9">
        <f t="shared" si="110"/>
        <v>64.509183364622189</v>
      </c>
      <c r="CM105">
        <f t="shared" si="111"/>
        <v>1.0584736353778084</v>
      </c>
      <c r="CO105">
        <f t="shared" si="129"/>
        <v>0.94013953436627984</v>
      </c>
      <c r="CP105" s="9">
        <f t="shared" si="112"/>
        <v>64.403117799728449</v>
      </c>
      <c r="CQ105">
        <f t="shared" si="113"/>
        <v>1.1645392002715482</v>
      </c>
      <c r="CY105">
        <f t="shared" si="139"/>
        <v>132.26424219498114</v>
      </c>
      <c r="DA105">
        <f t="shared" si="130"/>
        <v>0.44975857203950598</v>
      </c>
      <c r="DB105" s="9">
        <f t="shared" si="114"/>
        <v>132.71400076702065</v>
      </c>
      <c r="DC105">
        <f t="shared" si="115"/>
        <v>4.739643232979347</v>
      </c>
      <c r="DE105">
        <f t="shared" si="131"/>
        <v>1.0484675629810509</v>
      </c>
      <c r="DF105" s="9">
        <f t="shared" si="116"/>
        <v>133.31270975796218</v>
      </c>
      <c r="DG105">
        <f t="shared" si="117"/>
        <v>4.1409342420378152</v>
      </c>
      <c r="DI105">
        <f t="shared" si="132"/>
        <v>1.649168114119576</v>
      </c>
      <c r="DJ105" s="9">
        <f t="shared" si="118"/>
        <v>133.91341030910073</v>
      </c>
      <c r="DK105">
        <f t="shared" si="119"/>
        <v>3.5402336908992709</v>
      </c>
      <c r="DM105">
        <f t="shared" si="133"/>
        <v>1.8785959272898314</v>
      </c>
      <c r="DN105" s="9">
        <f t="shared" si="120"/>
        <v>134.14283812227097</v>
      </c>
      <c r="DO105">
        <f t="shared" si="121"/>
        <v>3.3108058777290239</v>
      </c>
    </row>
    <row r="106" spans="1:119" x14ac:dyDescent="0.2">
      <c r="A106" s="3">
        <v>43930</v>
      </c>
      <c r="B106" s="4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  <c r="R106">
        <f t="shared" si="134"/>
        <v>62.648047069475993</v>
      </c>
      <c r="S106">
        <f t="shared" si="135"/>
        <v>63.464723070325228</v>
      </c>
      <c r="T106">
        <f t="shared" si="136"/>
        <v>64.725785506144859</v>
      </c>
      <c r="U106">
        <f t="shared" si="137"/>
        <v>65.190559480436903</v>
      </c>
      <c r="V106">
        <f>ABS($C106-R106)/$C106*100</f>
        <v>5.137361794189002</v>
      </c>
      <c r="W106">
        <f>ABS($C106-S106)/$C106*100</f>
        <v>3.9007384096800815</v>
      </c>
      <c r="X106">
        <f>ABS($C106-T106)/$C106*100</f>
        <v>1.9912182378632226</v>
      </c>
      <c r="Y106">
        <f>ABS($C106-U106)/$C106*100</f>
        <v>1.2874503243662854</v>
      </c>
      <c r="Z106" s="9">
        <f t="shared" si="71"/>
        <v>3.3927549305240063</v>
      </c>
      <c r="AA106" s="9">
        <f t="shared" si="72"/>
        <v>2.5760789296747717</v>
      </c>
      <c r="AB106" s="9">
        <f t="shared" si="73"/>
        <v>1.3150164938551399</v>
      </c>
      <c r="AC106" s="9">
        <f t="shared" si="74"/>
        <v>0.85024251956309627</v>
      </c>
      <c r="AD106">
        <f>ABS(Z106)</f>
        <v>3.3927549305240063</v>
      </c>
      <c r="AE106">
        <f>ABS(AA106)</f>
        <v>2.5760789296747717</v>
      </c>
      <c r="AF106">
        <f t="shared" si="75"/>
        <v>1.3150164938551399</v>
      </c>
      <c r="AG106">
        <f t="shared" si="76"/>
        <v>0.85024251956309627</v>
      </c>
      <c r="AH106" s="9">
        <f t="shared" si="77"/>
        <v>11.510786018594954</v>
      </c>
      <c r="AI106" s="9">
        <f t="shared" si="78"/>
        <v>6.636182651914317</v>
      </c>
      <c r="AJ106" s="9">
        <f t="shared" si="79"/>
        <v>1.729268379111065</v>
      </c>
      <c r="AK106" s="9">
        <f t="shared" si="80"/>
        <v>0.72291234207300215</v>
      </c>
      <c r="AL106" s="21">
        <f t="shared" si="81"/>
        <v>5.1373617941890021E-2</v>
      </c>
      <c r="AM106" s="21">
        <f t="shared" si="82"/>
        <v>3.9007384096800816E-2</v>
      </c>
      <c r="AN106" s="21">
        <f t="shared" si="83"/>
        <v>1.9912182378632227E-2</v>
      </c>
      <c r="AO106" s="21">
        <f t="shared" si="84"/>
        <v>1.2874503243662854E-2</v>
      </c>
      <c r="AP106" s="21">
        <f t="shared" si="85"/>
        <v>5.1373617941890021E-2</v>
      </c>
      <c r="AQ106" s="21">
        <f t="shared" si="85"/>
        <v>3.9007384096800816E-2</v>
      </c>
      <c r="AR106" s="21">
        <f t="shared" si="85"/>
        <v>1.9912182378632227E-2</v>
      </c>
      <c r="AS106" s="21">
        <f t="shared" si="70"/>
        <v>1.2874503243662854E-2</v>
      </c>
      <c r="AT106" s="21"/>
      <c r="AZ106">
        <f t="shared" si="138"/>
        <v>131.36297598143204</v>
      </c>
      <c r="BA106">
        <f t="shared" si="122"/>
        <v>132.95421356521308</v>
      </c>
      <c r="BB106">
        <f t="shared" si="123"/>
        <v>135.37788327799245</v>
      </c>
      <c r="BC106">
        <f t="shared" si="124"/>
        <v>136.46596097486955</v>
      </c>
      <c r="BD106" s="9">
        <f t="shared" si="86"/>
        <v>10.216736018567957</v>
      </c>
      <c r="BE106" s="9">
        <f t="shared" si="87"/>
        <v>8.6254984347869197</v>
      </c>
      <c r="BF106" s="9">
        <f t="shared" si="88"/>
        <v>6.2018287220075479</v>
      </c>
      <c r="BG106" s="9">
        <f t="shared" si="89"/>
        <v>5.1137510251304548</v>
      </c>
      <c r="BH106">
        <f t="shared" si="90"/>
        <v>10.216736018567957</v>
      </c>
      <c r="BI106">
        <f t="shared" si="91"/>
        <v>8.6254984347869197</v>
      </c>
      <c r="BJ106">
        <f t="shared" si="92"/>
        <v>6.2018287220075479</v>
      </c>
      <c r="BK106">
        <f t="shared" si="93"/>
        <v>5.1137510251304548</v>
      </c>
      <c r="BL106" s="9">
        <f t="shared" si="94"/>
        <v>104.38169487310383</v>
      </c>
      <c r="BM106" s="9">
        <f t="shared" si="95"/>
        <v>74.399223248511603</v>
      </c>
      <c r="BN106" s="9">
        <f t="shared" si="96"/>
        <v>38.462679497117776</v>
      </c>
      <c r="BO106" s="9">
        <f t="shared" si="97"/>
        <v>26.150449547022777</v>
      </c>
      <c r="BP106" s="21">
        <f t="shared" si="98"/>
        <v>7.2162429731231242E-2</v>
      </c>
      <c r="BQ106" s="21">
        <f t="shared" si="99"/>
        <v>6.0923265861615256E-2</v>
      </c>
      <c r="BR106" s="21">
        <f t="shared" si="100"/>
        <v>4.3804501608306338E-2</v>
      </c>
      <c r="BS106" s="21">
        <f t="shared" si="101"/>
        <v>3.6119235961791299E-2</v>
      </c>
      <c r="BT106" s="21">
        <f t="shared" si="102"/>
        <v>7.2162429731231242E-2</v>
      </c>
      <c r="BU106" s="21">
        <f t="shared" si="103"/>
        <v>6.0923265861615256E-2</v>
      </c>
      <c r="BV106" s="21">
        <f t="shared" si="104"/>
        <v>4.3804501608306338E-2</v>
      </c>
      <c r="BW106" s="21">
        <f t="shared" si="105"/>
        <v>3.6119235961791299E-2</v>
      </c>
      <c r="CA106">
        <f t="shared" si="125"/>
        <v>64.725785506144859</v>
      </c>
      <c r="CC106">
        <f t="shared" si="126"/>
        <v>0.45332474981865967</v>
      </c>
      <c r="CD106" s="9">
        <f t="shared" si="106"/>
        <v>65.179110255963522</v>
      </c>
      <c r="CE106">
        <f t="shared" si="107"/>
        <v>0.8616917440364773</v>
      </c>
      <c r="CG106">
        <f t="shared" si="127"/>
        <v>0.93211932421628707</v>
      </c>
      <c r="CH106" s="9">
        <f t="shared" si="108"/>
        <v>65.657904830361147</v>
      </c>
      <c r="CI106">
        <f t="shared" si="109"/>
        <v>0.38289716963885212</v>
      </c>
      <c r="CK106">
        <f t="shared" si="128"/>
        <v>1.1891625126649827</v>
      </c>
      <c r="CL106" s="9">
        <f t="shared" si="110"/>
        <v>65.914948018809838</v>
      </c>
      <c r="CM106">
        <f t="shared" si="111"/>
        <v>0.12585398119016133</v>
      </c>
      <c r="CO106">
        <f t="shared" si="129"/>
        <v>1.2176337618843942</v>
      </c>
      <c r="CP106" s="9">
        <f t="shared" si="112"/>
        <v>65.94341926802926</v>
      </c>
      <c r="CQ106">
        <f t="shared" si="113"/>
        <v>9.7382731970739655E-2</v>
      </c>
      <c r="CY106">
        <f t="shared" si="139"/>
        <v>135.37788327799245</v>
      </c>
      <c r="DA106">
        <f t="shared" si="130"/>
        <v>0.8759797737949957</v>
      </c>
      <c r="DB106" s="9">
        <f t="shared" si="114"/>
        <v>136.25386305178745</v>
      </c>
      <c r="DC106">
        <f t="shared" si="115"/>
        <v>5.3258489482125526</v>
      </c>
      <c r="DE106">
        <f t="shared" si="131"/>
        <v>1.7919300301919465</v>
      </c>
      <c r="DF106" s="9">
        <f t="shared" si="116"/>
        <v>137.16981330818439</v>
      </c>
      <c r="DG106">
        <f t="shared" si="117"/>
        <v>4.4098986918156129</v>
      </c>
      <c r="DI106">
        <f t="shared" si="132"/>
        <v>2.6157202735881246</v>
      </c>
      <c r="DJ106" s="9">
        <f t="shared" si="118"/>
        <v>137.99360355158058</v>
      </c>
      <c r="DK106">
        <f t="shared" si="119"/>
        <v>3.5861084484194237</v>
      </c>
      <c r="DM106">
        <f t="shared" si="133"/>
        <v>2.9407347612103085</v>
      </c>
      <c r="DN106" s="9">
        <f t="shared" si="120"/>
        <v>138.31861803920276</v>
      </c>
      <c r="DO106">
        <f t="shared" si="121"/>
        <v>3.2610939607972398</v>
      </c>
    </row>
    <row r="107" spans="1:119" x14ac:dyDescent="0.2">
      <c r="A107" s="3">
        <v>43934</v>
      </c>
      <c r="B107" s="4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  <c r="R107">
        <f t="shared" si="134"/>
        <v>63.190887858359829</v>
      </c>
      <c r="S107">
        <f t="shared" si="135"/>
        <v>64.289068327821155</v>
      </c>
      <c r="T107">
        <f t="shared" si="136"/>
        <v>65.514795402457935</v>
      </c>
      <c r="U107">
        <f t="shared" si="137"/>
        <v>65.853748645696115</v>
      </c>
      <c r="V107">
        <f>ABS($C107-R107)/$C107*100</f>
        <v>6.1572974085924876</v>
      </c>
      <c r="W107">
        <f>ABS($C107-S107)/$C107*100</f>
        <v>4.5264258275767491</v>
      </c>
      <c r="X107">
        <f>ABS($C107-T107)/$C107*100</f>
        <v>2.7061389915822782</v>
      </c>
      <c r="Y107">
        <f>ABS($C107-U107)/$C107*100</f>
        <v>2.2027707137240737</v>
      </c>
      <c r="Z107" s="9">
        <f t="shared" si="71"/>
        <v>4.1461411416401717</v>
      </c>
      <c r="AA107" s="9">
        <f t="shared" si="72"/>
        <v>3.0479606721788457</v>
      </c>
      <c r="AB107" s="9">
        <f t="shared" si="73"/>
        <v>1.8222335975420663</v>
      </c>
      <c r="AC107" s="9">
        <f t="shared" si="74"/>
        <v>1.4832803543038864</v>
      </c>
      <c r="AD107">
        <f>ABS(Z107)</f>
        <v>4.1461411416401717</v>
      </c>
      <c r="AE107">
        <f>ABS(AA107)</f>
        <v>3.0479606721788457</v>
      </c>
      <c r="AF107">
        <f t="shared" si="75"/>
        <v>1.8222335975420663</v>
      </c>
      <c r="AG107">
        <f t="shared" si="76"/>
        <v>1.4832803543038864</v>
      </c>
      <c r="AH107" s="9">
        <f t="shared" si="77"/>
        <v>17.190486366401267</v>
      </c>
      <c r="AI107" s="9">
        <f t="shared" si="78"/>
        <v>9.2900642591489202</v>
      </c>
      <c r="AJ107" s="9">
        <f t="shared" si="79"/>
        <v>3.3205352840111013</v>
      </c>
      <c r="AK107" s="9">
        <f t="shared" si="80"/>
        <v>2.2001206094638626</v>
      </c>
      <c r="AL107" s="21">
        <f t="shared" si="81"/>
        <v>6.1572974085924874E-2</v>
      </c>
      <c r="AM107" s="21">
        <f t="shared" si="82"/>
        <v>4.5264258275767494E-2</v>
      </c>
      <c r="AN107" s="21">
        <f t="shared" si="83"/>
        <v>2.706138991582278E-2</v>
      </c>
      <c r="AO107" s="21">
        <f t="shared" si="84"/>
        <v>2.2027707137240737E-2</v>
      </c>
      <c r="AP107" s="21">
        <f t="shared" si="85"/>
        <v>6.1572974085924874E-2</v>
      </c>
      <c r="AQ107" s="21">
        <f t="shared" si="85"/>
        <v>4.5264258275767494E-2</v>
      </c>
      <c r="AR107" s="21">
        <f t="shared" si="85"/>
        <v>2.706138991582278E-2</v>
      </c>
      <c r="AS107" s="21">
        <f t="shared" si="70"/>
        <v>2.2027707137240737E-2</v>
      </c>
      <c r="AT107" s="21"/>
      <c r="AZ107">
        <f t="shared" si="138"/>
        <v>132.99765374440292</v>
      </c>
      <c r="BA107">
        <f t="shared" si="122"/>
        <v>135.7143730643449</v>
      </c>
      <c r="BB107">
        <f t="shared" si="123"/>
        <v>139.09898051119697</v>
      </c>
      <c r="BC107">
        <f t="shared" si="124"/>
        <v>140.4546867744713</v>
      </c>
      <c r="BD107" s="9">
        <f t="shared" si="86"/>
        <v>3.1628842555970778</v>
      </c>
      <c r="BE107" s="9">
        <f t="shared" si="87"/>
        <v>0.44616493565510496</v>
      </c>
      <c r="BF107" s="9">
        <f t="shared" si="88"/>
        <v>-2.9384425111969676</v>
      </c>
      <c r="BG107" s="9">
        <f t="shared" si="89"/>
        <v>-4.2941487744712958</v>
      </c>
      <c r="BH107">
        <f t="shared" si="90"/>
        <v>3.1628842555970778</v>
      </c>
      <c r="BI107">
        <f t="shared" si="91"/>
        <v>0.44616493565510496</v>
      </c>
      <c r="BJ107">
        <f t="shared" si="92"/>
        <v>2.9384425111969676</v>
      </c>
      <c r="BK107">
        <f t="shared" si="93"/>
        <v>4.2941487744712958</v>
      </c>
      <c r="BL107" s="9">
        <f t="shared" si="94"/>
        <v>10.003836814303881</v>
      </c>
      <c r="BM107" s="9">
        <f t="shared" si="95"/>
        <v>0.19906314980812395</v>
      </c>
      <c r="BN107" s="9">
        <f t="shared" si="96"/>
        <v>8.6344443916095415</v>
      </c>
      <c r="BO107" s="9">
        <f t="shared" si="97"/>
        <v>18.439713697293332</v>
      </c>
      <c r="BP107" s="21">
        <f t="shared" si="98"/>
        <v>2.3229081656515469E-2</v>
      </c>
      <c r="BQ107" s="21">
        <f t="shared" si="99"/>
        <v>3.2767565566985709E-3</v>
      </c>
      <c r="BR107" s="21">
        <f t="shared" si="100"/>
        <v>-2.1580720481561021E-2</v>
      </c>
      <c r="BS107" s="21">
        <f t="shared" si="101"/>
        <v>-3.1537395764926368E-2</v>
      </c>
      <c r="BT107" s="21">
        <f t="shared" si="102"/>
        <v>2.3229081656515469E-2</v>
      </c>
      <c r="BU107" s="21">
        <f t="shared" si="103"/>
        <v>3.2767565566985709E-3</v>
      </c>
      <c r="BV107" s="21">
        <f t="shared" si="104"/>
        <v>2.1580720481561021E-2</v>
      </c>
      <c r="BW107" s="21">
        <f t="shared" si="105"/>
        <v>3.1537395764926368E-2</v>
      </c>
      <c r="CA107">
        <f t="shared" si="125"/>
        <v>65.514795402457935</v>
      </c>
      <c r="CC107">
        <f t="shared" si="126"/>
        <v>0.50703437325776624</v>
      </c>
      <c r="CD107" s="9">
        <f t="shared" si="106"/>
        <v>66.021829775715702</v>
      </c>
      <c r="CE107">
        <f t="shared" si="107"/>
        <v>1.3151992242842994</v>
      </c>
      <c r="CG107">
        <f t="shared" si="127"/>
        <v>0.88059993017113092</v>
      </c>
      <c r="CH107" s="9">
        <f t="shared" si="108"/>
        <v>66.395395332629064</v>
      </c>
      <c r="CI107">
        <f t="shared" si="109"/>
        <v>0.94163366737093668</v>
      </c>
      <c r="CK107">
        <f t="shared" si="128"/>
        <v>0.92506178587272392</v>
      </c>
      <c r="CL107" s="9">
        <f t="shared" si="110"/>
        <v>66.439857188330663</v>
      </c>
      <c r="CM107">
        <f t="shared" si="111"/>
        <v>0.89717181166933813</v>
      </c>
      <c r="CO107">
        <f t="shared" si="129"/>
        <v>0.84901723749306002</v>
      </c>
      <c r="CP107" s="9">
        <f t="shared" si="112"/>
        <v>66.363812639950993</v>
      </c>
      <c r="CQ107">
        <f t="shared" si="113"/>
        <v>0.97321636004900824</v>
      </c>
      <c r="CY107">
        <f t="shared" si="139"/>
        <v>139.09898051119697</v>
      </c>
      <c r="DA107">
        <f t="shared" si="130"/>
        <v>1.3311985673005191</v>
      </c>
      <c r="DB107" s="9">
        <f t="shared" si="114"/>
        <v>140.4301790784975</v>
      </c>
      <c r="DC107">
        <f t="shared" si="115"/>
        <v>4.2696410784975001</v>
      </c>
      <c r="DE107">
        <f t="shared" si="131"/>
        <v>2.4864302232764719</v>
      </c>
      <c r="DF107" s="9">
        <f t="shared" si="116"/>
        <v>141.58541073447344</v>
      </c>
      <c r="DG107">
        <f t="shared" si="117"/>
        <v>5.4248727344734391</v>
      </c>
      <c r="DI107">
        <f t="shared" si="132"/>
        <v>3.3452690669349439</v>
      </c>
      <c r="DJ107" s="9">
        <f t="shared" si="118"/>
        <v>142.44424957813192</v>
      </c>
      <c r="DK107">
        <f t="shared" si="119"/>
        <v>6.2837115781319142</v>
      </c>
      <c r="DM107">
        <f t="shared" si="133"/>
        <v>3.6118464871253284</v>
      </c>
      <c r="DN107" s="9">
        <f t="shared" si="120"/>
        <v>142.71082699832229</v>
      </c>
      <c r="DO107">
        <f t="shared" si="121"/>
        <v>6.5502889983222872</v>
      </c>
    </row>
    <row r="108" spans="1:119" x14ac:dyDescent="0.2">
      <c r="A108" s="3">
        <v>43935</v>
      </c>
      <c r="B108" s="4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  <c r="R108">
        <f t="shared" si="134"/>
        <v>63.854270441022251</v>
      </c>
      <c r="S108">
        <f t="shared" si="135"/>
        <v>65.264415742918374</v>
      </c>
      <c r="T108">
        <f t="shared" si="136"/>
        <v>66.608135560983172</v>
      </c>
      <c r="U108">
        <f t="shared" si="137"/>
        <v>67.01070732205315</v>
      </c>
      <c r="V108">
        <f>ABS($C108-R108)/$C108*100</f>
        <v>9.7309909806690289</v>
      </c>
      <c r="W108">
        <f>ABS($C108-S108)/$C108*100</f>
        <v>7.7375077242437698</v>
      </c>
      <c r="X108">
        <f>ABS($C108-T108)/$C108*100</f>
        <v>5.8379283298103459</v>
      </c>
      <c r="Y108">
        <f>ABS($C108-U108)/$C108*100</f>
        <v>5.2688238097842603</v>
      </c>
      <c r="Z108" s="9">
        <f t="shared" si="71"/>
        <v>6.8834845589777558</v>
      </c>
      <c r="AA108" s="9">
        <f t="shared" si="72"/>
        <v>5.4733392570816335</v>
      </c>
      <c r="AB108" s="9">
        <f t="shared" si="73"/>
        <v>4.1296194390168353</v>
      </c>
      <c r="AC108" s="9">
        <f t="shared" si="74"/>
        <v>3.7270476779468567</v>
      </c>
      <c r="AD108">
        <f>ABS(Z108)</f>
        <v>6.8834845589777558</v>
      </c>
      <c r="AE108">
        <f>ABS(AA108)</f>
        <v>5.4733392570816335</v>
      </c>
      <c r="AF108">
        <f t="shared" si="75"/>
        <v>4.1296194390168353</v>
      </c>
      <c r="AG108">
        <f t="shared" si="76"/>
        <v>3.7270476779468567</v>
      </c>
      <c r="AH108" s="9">
        <f t="shared" si="77"/>
        <v>47.382359673685187</v>
      </c>
      <c r="AI108" s="9">
        <f t="shared" si="78"/>
        <v>29.957442623110929</v>
      </c>
      <c r="AJ108" s="9">
        <f t="shared" si="79"/>
        <v>17.05375671110572</v>
      </c>
      <c r="AK108" s="9">
        <f t="shared" si="80"/>
        <v>13.890884393689056</v>
      </c>
      <c r="AL108" s="21">
        <f t="shared" si="81"/>
        <v>9.7309909806690284E-2</v>
      </c>
      <c r="AM108" s="21">
        <f t="shared" si="82"/>
        <v>7.7375077242437695E-2</v>
      </c>
      <c r="AN108" s="21">
        <f t="shared" si="83"/>
        <v>5.8379283298103463E-2</v>
      </c>
      <c r="AO108" s="21">
        <f t="shared" si="84"/>
        <v>5.2688238097842607E-2</v>
      </c>
      <c r="AP108" s="21">
        <f t="shared" si="85"/>
        <v>9.7309909806690284E-2</v>
      </c>
      <c r="AQ108" s="21">
        <f t="shared" si="85"/>
        <v>7.7375077242437695E-2</v>
      </c>
      <c r="AR108" s="21">
        <f t="shared" si="85"/>
        <v>5.8379283298103463E-2</v>
      </c>
      <c r="AS108" s="21">
        <f t="shared" si="70"/>
        <v>5.2688238097842607E-2</v>
      </c>
      <c r="AT108" s="21"/>
      <c r="AZ108">
        <f t="shared" si="138"/>
        <v>133.50371522529846</v>
      </c>
      <c r="BA108">
        <f t="shared" si="122"/>
        <v>135.85714584375452</v>
      </c>
      <c r="BB108">
        <f t="shared" si="123"/>
        <v>137.33591500447881</v>
      </c>
      <c r="BC108">
        <f t="shared" si="124"/>
        <v>137.10525073038369</v>
      </c>
      <c r="BD108" s="9">
        <f t="shared" si="86"/>
        <v>5.2726217747015482</v>
      </c>
      <c r="BE108" s="9">
        <f t="shared" si="87"/>
        <v>2.9191911562454891</v>
      </c>
      <c r="BF108" s="9">
        <f t="shared" si="88"/>
        <v>1.4404219955212056</v>
      </c>
      <c r="BG108" s="9">
        <f t="shared" si="89"/>
        <v>1.6710862696163247</v>
      </c>
      <c r="BH108">
        <f t="shared" si="90"/>
        <v>5.2726217747015482</v>
      </c>
      <c r="BI108">
        <f t="shared" si="91"/>
        <v>2.9191911562454891</v>
      </c>
      <c r="BJ108">
        <f t="shared" si="92"/>
        <v>1.4404219955212056</v>
      </c>
      <c r="BK108">
        <f t="shared" si="93"/>
        <v>1.6710862696163247</v>
      </c>
      <c r="BL108" s="9">
        <f t="shared" si="94"/>
        <v>27.800540379056905</v>
      </c>
      <c r="BM108" s="9">
        <f t="shared" si="95"/>
        <v>8.521677006701875</v>
      </c>
      <c r="BN108" s="9">
        <f t="shared" si="96"/>
        <v>2.0748155251812923</v>
      </c>
      <c r="BO108" s="9">
        <f t="shared" si="97"/>
        <v>2.7925293205002037</v>
      </c>
      <c r="BP108" s="21">
        <f t="shared" si="98"/>
        <v>3.7993665841616411E-2</v>
      </c>
      <c r="BQ108" s="21">
        <f t="shared" si="99"/>
        <v>2.1035222714125168E-2</v>
      </c>
      <c r="BR108" s="21">
        <f t="shared" si="100"/>
        <v>1.0379449599690799E-2</v>
      </c>
      <c r="BS108" s="21">
        <f t="shared" si="101"/>
        <v>1.2041579319220138E-2</v>
      </c>
      <c r="BT108" s="21">
        <f t="shared" si="102"/>
        <v>3.7993665841616411E-2</v>
      </c>
      <c r="BU108" s="21">
        <f t="shared" si="103"/>
        <v>2.1035222714125168E-2</v>
      </c>
      <c r="BV108" s="21">
        <f t="shared" si="104"/>
        <v>1.0379449599690799E-2</v>
      </c>
      <c r="BW108" s="21">
        <f t="shared" si="105"/>
        <v>1.2041579319220138E-2</v>
      </c>
      <c r="CA108">
        <f t="shared" si="125"/>
        <v>66.608135560983172</v>
      </c>
      <c r="CC108">
        <f t="shared" si="126"/>
        <v>0.60084329890056154</v>
      </c>
      <c r="CD108" s="9">
        <f t="shared" si="106"/>
        <v>67.208978859883729</v>
      </c>
      <c r="CE108">
        <f t="shared" si="107"/>
        <v>3.5287761401162783</v>
      </c>
      <c r="CG108">
        <f t="shared" si="127"/>
        <v>0.95718641237860902</v>
      </c>
      <c r="CH108" s="9">
        <f t="shared" si="108"/>
        <v>67.565321973361776</v>
      </c>
      <c r="CI108">
        <f t="shared" si="109"/>
        <v>3.172433026638231</v>
      </c>
      <c r="CK108">
        <f t="shared" si="128"/>
        <v>1.0361255118233825</v>
      </c>
      <c r="CL108" s="9">
        <f t="shared" si="110"/>
        <v>67.644261072806557</v>
      </c>
      <c r="CM108">
        <f t="shared" si="111"/>
        <v>3.0934939271934496</v>
      </c>
      <c r="CO108">
        <f t="shared" si="129"/>
        <v>1.0591349495807321</v>
      </c>
      <c r="CP108" s="9">
        <f t="shared" si="112"/>
        <v>67.66727051056391</v>
      </c>
      <c r="CQ108">
        <f t="shared" si="113"/>
        <v>3.0704844894360974</v>
      </c>
      <c r="CY108">
        <f t="shared" si="139"/>
        <v>137.33591500447881</v>
      </c>
      <c r="DA108">
        <f t="shared" si="130"/>
        <v>0.83611631545752985</v>
      </c>
      <c r="DB108" s="9">
        <f t="shared" si="114"/>
        <v>138.17203131993634</v>
      </c>
      <c r="DC108">
        <f t="shared" si="115"/>
        <v>0.6043056800636748</v>
      </c>
      <c r="DE108">
        <f t="shared" si="131"/>
        <v>0.95661176047840313</v>
      </c>
      <c r="DF108" s="9">
        <f t="shared" si="116"/>
        <v>138.29252676495722</v>
      </c>
      <c r="DG108">
        <f t="shared" si="117"/>
        <v>0.48381023504279597</v>
      </c>
      <c r="DI108">
        <f t="shared" si="132"/>
        <v>-2.6231751676107251E-2</v>
      </c>
      <c r="DJ108" s="9">
        <f t="shared" si="118"/>
        <v>137.3096832528027</v>
      </c>
      <c r="DK108">
        <f t="shared" si="119"/>
        <v>1.4666537471973129</v>
      </c>
      <c r="DM108">
        <f t="shared" si="133"/>
        <v>-1.0105778275800745</v>
      </c>
      <c r="DN108" s="9">
        <f t="shared" si="120"/>
        <v>136.32533717689873</v>
      </c>
      <c r="DO108">
        <f t="shared" si="121"/>
        <v>2.4509998231012844</v>
      </c>
    </row>
    <row r="109" spans="1:119" x14ac:dyDescent="0.2">
      <c r="A109" s="3">
        <v>43936</v>
      </c>
      <c r="B109" s="4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  <c r="R109">
        <f t="shared" si="134"/>
        <v>64.955627970458693</v>
      </c>
      <c r="S109">
        <f t="shared" si="135"/>
        <v>67.0158843051845</v>
      </c>
      <c r="T109">
        <f t="shared" si="136"/>
        <v>69.085907224393267</v>
      </c>
      <c r="U109">
        <f t="shared" si="137"/>
        <v>69.917804510851695</v>
      </c>
      <c r="V109">
        <f>ABS($C109-R109)/$C109*100</f>
        <v>7.3281886214315879</v>
      </c>
      <c r="W109">
        <f>ABS($C109-S109)/$C109*100</f>
        <v>4.3888330581223842</v>
      </c>
      <c r="X109">
        <f>ABS($C109-T109)/$C109*100</f>
        <v>1.4355435663254221</v>
      </c>
      <c r="Y109">
        <f>ABS($C109-U109)/$C109*100</f>
        <v>0.24868061347890622</v>
      </c>
      <c r="Z109" s="9">
        <f t="shared" si="71"/>
        <v>5.1364820295413125</v>
      </c>
      <c r="AA109" s="9">
        <f t="shared" si="72"/>
        <v>3.0762256948155056</v>
      </c>
      <c r="AB109" s="9">
        <f t="shared" si="73"/>
        <v>1.006202775606738</v>
      </c>
      <c r="AC109" s="9">
        <f t="shared" si="74"/>
        <v>0.17430548914830979</v>
      </c>
      <c r="AD109">
        <f>ABS(Z109)</f>
        <v>5.1364820295413125</v>
      </c>
      <c r="AE109">
        <f>ABS(AA109)</f>
        <v>3.0762256948155056</v>
      </c>
      <c r="AF109">
        <f t="shared" si="75"/>
        <v>1.006202775606738</v>
      </c>
      <c r="AG109">
        <f t="shared" si="76"/>
        <v>0.17430548914830979</v>
      </c>
      <c r="AH109" s="9">
        <f t="shared" si="77"/>
        <v>26.383447639800842</v>
      </c>
      <c r="AI109" s="9">
        <f t="shared" si="78"/>
        <v>9.4631645254431405</v>
      </c>
      <c r="AJ109" s="9">
        <f t="shared" si="79"/>
        <v>1.0124440256387035</v>
      </c>
      <c r="AK109" s="9">
        <f t="shared" si="80"/>
        <v>3.038240354723154E-2</v>
      </c>
      <c r="AL109" s="21">
        <f t="shared" si="81"/>
        <v>7.3281886214315875E-2</v>
      </c>
      <c r="AM109" s="21">
        <f t="shared" si="82"/>
        <v>4.3888330581223843E-2</v>
      </c>
      <c r="AN109" s="21">
        <f t="shared" si="83"/>
        <v>1.4355435663254222E-2</v>
      </c>
      <c r="AO109" s="21">
        <f t="shared" si="84"/>
        <v>2.4868061347890621E-3</v>
      </c>
      <c r="AP109" s="21">
        <f t="shared" si="85"/>
        <v>7.3281886214315875E-2</v>
      </c>
      <c r="AQ109" s="21">
        <f t="shared" si="85"/>
        <v>4.3888330581223843E-2</v>
      </c>
      <c r="AR109" s="21">
        <f t="shared" si="85"/>
        <v>1.4355435663254222E-2</v>
      </c>
      <c r="AS109" s="21">
        <f t="shared" si="70"/>
        <v>2.4868061347890621E-3</v>
      </c>
      <c r="AT109" s="21"/>
      <c r="AZ109">
        <f t="shared" si="138"/>
        <v>134.3473347092507</v>
      </c>
      <c r="BA109">
        <f t="shared" si="122"/>
        <v>136.79128701375305</v>
      </c>
      <c r="BB109">
        <f t="shared" si="123"/>
        <v>138.20016820179154</v>
      </c>
      <c r="BC109">
        <f t="shared" si="124"/>
        <v>138.40869802068443</v>
      </c>
      <c r="BD109" s="9">
        <f t="shared" si="86"/>
        <v>-1.246809709250698</v>
      </c>
      <c r="BE109" s="9">
        <f t="shared" si="87"/>
        <v>-3.6907620137530444</v>
      </c>
      <c r="BF109" s="9">
        <f t="shared" si="88"/>
        <v>-5.0996432017915367</v>
      </c>
      <c r="BG109" s="9">
        <f t="shared" si="89"/>
        <v>-5.3081730206844213</v>
      </c>
      <c r="BH109">
        <f t="shared" si="90"/>
        <v>1.246809709250698</v>
      </c>
      <c r="BI109">
        <f t="shared" si="91"/>
        <v>3.6907620137530444</v>
      </c>
      <c r="BJ109">
        <f t="shared" si="92"/>
        <v>5.0996432017915367</v>
      </c>
      <c r="BK109">
        <f t="shared" si="93"/>
        <v>5.3081730206844213</v>
      </c>
      <c r="BL109" s="9">
        <f t="shared" si="94"/>
        <v>1.55453445108181</v>
      </c>
      <c r="BM109" s="9">
        <f t="shared" si="95"/>
        <v>13.621724242162427</v>
      </c>
      <c r="BN109" s="9">
        <f t="shared" si="96"/>
        <v>26.006360785578636</v>
      </c>
      <c r="BO109" s="9">
        <f t="shared" si="97"/>
        <v>28.176700817521972</v>
      </c>
      <c r="BP109" s="21">
        <f t="shared" si="98"/>
        <v>-9.367428935766392E-3</v>
      </c>
      <c r="BQ109" s="21">
        <f t="shared" si="99"/>
        <v>-2.7729131900516877E-2</v>
      </c>
      <c r="BR109" s="21">
        <f t="shared" si="100"/>
        <v>-3.8314223041505932E-2</v>
      </c>
      <c r="BS109" s="21">
        <f t="shared" si="101"/>
        <v>-3.9880932255409368E-2</v>
      </c>
      <c r="BT109" s="21">
        <f t="shared" si="102"/>
        <v>9.367428935766392E-3</v>
      </c>
      <c r="BU109" s="21">
        <f t="shared" si="103"/>
        <v>2.7729131900516877E-2</v>
      </c>
      <c r="BV109" s="21">
        <f t="shared" si="104"/>
        <v>3.8314223041505932E-2</v>
      </c>
      <c r="BW109" s="21">
        <f t="shared" si="105"/>
        <v>3.9880932255409368E-2</v>
      </c>
      <c r="CA109">
        <f t="shared" si="125"/>
        <v>69.085907224393267</v>
      </c>
      <c r="CC109">
        <f t="shared" si="126"/>
        <v>0.90115183722208703</v>
      </c>
      <c r="CD109" s="9">
        <f t="shared" si="106"/>
        <v>69.987059061615355</v>
      </c>
      <c r="CE109">
        <f t="shared" si="107"/>
        <v>0.10505093838465029</v>
      </c>
      <c r="CG109">
        <f t="shared" si="127"/>
        <v>1.5045971027499441</v>
      </c>
      <c r="CH109" s="9">
        <f t="shared" si="108"/>
        <v>70.590504327143208</v>
      </c>
      <c r="CI109">
        <f t="shared" si="109"/>
        <v>0.49839432714320253</v>
      </c>
      <c r="CK109">
        <f t="shared" si="128"/>
        <v>1.9876119718706131</v>
      </c>
      <c r="CL109" s="9">
        <f t="shared" si="110"/>
        <v>71.073519196263874</v>
      </c>
      <c r="CM109">
        <f t="shared" si="111"/>
        <v>0.98140919626386847</v>
      </c>
      <c r="CO109">
        <f t="shared" si="129"/>
        <v>2.2791625234739845</v>
      </c>
      <c r="CP109" s="9">
        <f t="shared" si="112"/>
        <v>71.365069747867253</v>
      </c>
      <c r="CQ109">
        <f t="shared" si="113"/>
        <v>1.2729597478672474</v>
      </c>
      <c r="CY109">
        <f t="shared" si="139"/>
        <v>138.20016820179154</v>
      </c>
      <c r="DA109">
        <f t="shared" si="130"/>
        <v>0.84061821655436253</v>
      </c>
      <c r="DB109" s="9">
        <f t="shared" si="114"/>
        <v>139.0407864183459</v>
      </c>
      <c r="DC109">
        <f t="shared" si="115"/>
        <v>5.9402614183458979</v>
      </c>
      <c r="DE109">
        <f t="shared" si="131"/>
        <v>0.92336267773876246</v>
      </c>
      <c r="DF109" s="9">
        <f t="shared" si="116"/>
        <v>139.12353087953031</v>
      </c>
      <c r="DG109">
        <f t="shared" si="117"/>
        <v>6.0230058795303023</v>
      </c>
      <c r="DI109">
        <f t="shared" si="132"/>
        <v>0.56148831465652849</v>
      </c>
      <c r="DJ109" s="9">
        <f t="shared" si="118"/>
        <v>138.76165651644806</v>
      </c>
      <c r="DK109">
        <f t="shared" si="119"/>
        <v>5.6611315164480516</v>
      </c>
      <c r="DM109">
        <f t="shared" si="133"/>
        <v>0.60177685382774138</v>
      </c>
      <c r="DN109" s="9">
        <f t="shared" si="120"/>
        <v>138.80194505561929</v>
      </c>
      <c r="DO109">
        <f t="shared" si="121"/>
        <v>5.7014200556192804</v>
      </c>
    </row>
    <row r="110" spans="1:119" x14ac:dyDescent="0.2">
      <c r="A110" s="3">
        <v>43937</v>
      </c>
      <c r="B110" s="4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  <c r="R110">
        <f t="shared" si="134"/>
        <v>65.777465095185306</v>
      </c>
      <c r="S110">
        <f t="shared" si="135"/>
        <v>68.000276527525457</v>
      </c>
      <c r="T110">
        <f t="shared" si="136"/>
        <v>69.689628889757316</v>
      </c>
      <c r="U110">
        <f t="shared" si="137"/>
        <v>70.053762792387374</v>
      </c>
      <c r="V110">
        <f>ABS($C110-R110)/$C110*100</f>
        <v>6.8954580342700948</v>
      </c>
      <c r="W110">
        <f>ABS($C110-S110)/$C110*100</f>
        <v>3.7491853710603031</v>
      </c>
      <c r="X110">
        <f>ABS($C110-T110)/$C110*100</f>
        <v>1.3579959617889836</v>
      </c>
      <c r="Y110">
        <f>ABS($C110-U110)/$C110*100</f>
        <v>0.84258357595888789</v>
      </c>
      <c r="Z110" s="9">
        <f t="shared" si="71"/>
        <v>4.8715749048146932</v>
      </c>
      <c r="AA110" s="9">
        <f t="shared" si="72"/>
        <v>2.6487634724745419</v>
      </c>
      <c r="AB110" s="9">
        <f t="shared" si="73"/>
        <v>0.95941111024268366</v>
      </c>
      <c r="AC110" s="9">
        <f t="shared" si="74"/>
        <v>0.59527720761262515</v>
      </c>
      <c r="AD110">
        <f>ABS(Z110)</f>
        <v>4.8715749048146932</v>
      </c>
      <c r="AE110">
        <f>ABS(AA110)</f>
        <v>2.6487634724745419</v>
      </c>
      <c r="AF110">
        <f t="shared" si="75"/>
        <v>0.95941111024268366</v>
      </c>
      <c r="AG110">
        <f t="shared" si="76"/>
        <v>0.59527720761262515</v>
      </c>
      <c r="AH110" s="9">
        <f t="shared" si="77"/>
        <v>23.732242053220286</v>
      </c>
      <c r="AI110" s="9">
        <f t="shared" si="78"/>
        <v>7.0159479331153936</v>
      </c>
      <c r="AJ110" s="9">
        <f t="shared" si="79"/>
        <v>0.92046967845709893</v>
      </c>
      <c r="AK110" s="9">
        <f t="shared" si="80"/>
        <v>0.35435495390308441</v>
      </c>
      <c r="AL110" s="21">
        <f t="shared" si="81"/>
        <v>6.8954580342700952E-2</v>
      </c>
      <c r="AM110" s="21">
        <f t="shared" si="82"/>
        <v>3.7491853710603033E-2</v>
      </c>
      <c r="AN110" s="21">
        <f t="shared" si="83"/>
        <v>1.3579959617889836E-2</v>
      </c>
      <c r="AO110" s="21">
        <f t="shared" si="84"/>
        <v>8.4258357595888792E-3</v>
      </c>
      <c r="AP110" s="21">
        <f t="shared" si="85"/>
        <v>6.8954580342700952E-2</v>
      </c>
      <c r="AQ110" s="21">
        <f t="shared" si="85"/>
        <v>3.7491853710603033E-2</v>
      </c>
      <c r="AR110" s="21">
        <f t="shared" si="85"/>
        <v>1.3579959617889836E-2</v>
      </c>
      <c r="AS110" s="21">
        <f t="shared" si="70"/>
        <v>8.4258357595888792E-3</v>
      </c>
      <c r="AT110" s="21"/>
      <c r="AZ110">
        <f t="shared" si="138"/>
        <v>134.1478451557706</v>
      </c>
      <c r="BA110">
        <f t="shared" si="122"/>
        <v>135.61024316935206</v>
      </c>
      <c r="BB110">
        <f t="shared" si="123"/>
        <v>135.14038228071661</v>
      </c>
      <c r="BC110">
        <f t="shared" si="124"/>
        <v>134.26832306455057</v>
      </c>
      <c r="BD110" s="9">
        <f t="shared" si="86"/>
        <v>-3.5249351557706063</v>
      </c>
      <c r="BE110" s="9">
        <f t="shared" si="87"/>
        <v>-4.9873331693520697</v>
      </c>
      <c r="BF110" s="9">
        <f t="shared" si="88"/>
        <v>-4.5174722807166177</v>
      </c>
      <c r="BG110" s="9">
        <f t="shared" si="89"/>
        <v>-3.6454130645505813</v>
      </c>
      <c r="BH110">
        <f t="shared" si="90"/>
        <v>3.5249351557706063</v>
      </c>
      <c r="BI110">
        <f t="shared" si="91"/>
        <v>4.9873331693520697</v>
      </c>
      <c r="BJ110">
        <f t="shared" si="92"/>
        <v>4.5174722807166177</v>
      </c>
      <c r="BK110">
        <f t="shared" si="93"/>
        <v>3.6454130645505813</v>
      </c>
      <c r="BL110" s="9">
        <f t="shared" si="94"/>
        <v>12.425167852387549</v>
      </c>
      <c r="BM110" s="9">
        <f t="shared" si="95"/>
        <v>24.87349214211936</v>
      </c>
      <c r="BN110" s="9">
        <f t="shared" si="96"/>
        <v>20.407555807043</v>
      </c>
      <c r="BO110" s="9">
        <f t="shared" si="97"/>
        <v>13.289036411196061</v>
      </c>
      <c r="BP110" s="21">
        <f t="shared" si="98"/>
        <v>-2.6985581287161699E-2</v>
      </c>
      <c r="BQ110" s="21">
        <f t="shared" si="99"/>
        <v>-3.8181151907824361E-2</v>
      </c>
      <c r="BR110" s="21">
        <f t="shared" si="100"/>
        <v>-3.4584073197547187E-2</v>
      </c>
      <c r="BS110" s="21">
        <f t="shared" si="101"/>
        <v>-2.790791496339028E-2</v>
      </c>
      <c r="BT110" s="21">
        <f t="shared" si="102"/>
        <v>2.6985581287161699E-2</v>
      </c>
      <c r="BU110" s="21">
        <f t="shared" si="103"/>
        <v>3.8181151907824361E-2</v>
      </c>
      <c r="BV110" s="21">
        <f t="shared" si="104"/>
        <v>3.4584073197547187E-2</v>
      </c>
      <c r="BW110" s="21">
        <f t="shared" si="105"/>
        <v>2.790791496339028E-2</v>
      </c>
      <c r="CA110">
        <f t="shared" si="125"/>
        <v>69.689628889757316</v>
      </c>
      <c r="CC110">
        <f t="shared" si="126"/>
        <v>0.85356300972480081</v>
      </c>
      <c r="CD110" s="9">
        <f t="shared" si="106"/>
        <v>70.54319189948211</v>
      </c>
      <c r="CE110">
        <f t="shared" si="107"/>
        <v>0.10584810051788907</v>
      </c>
      <c r="CG110">
        <f t="shared" si="127"/>
        <v>1.1802819452910216</v>
      </c>
      <c r="CH110" s="9">
        <f t="shared" si="108"/>
        <v>70.869910835048344</v>
      </c>
      <c r="CI110">
        <f t="shared" si="109"/>
        <v>0.22087083504834482</v>
      </c>
      <c r="CK110">
        <f t="shared" si="128"/>
        <v>1.0742443695762804</v>
      </c>
      <c r="CL110" s="9">
        <f t="shared" si="110"/>
        <v>70.763873259333593</v>
      </c>
      <c r="CM110">
        <f t="shared" si="111"/>
        <v>0.11483325933359367</v>
      </c>
      <c r="CO110">
        <f t="shared" si="129"/>
        <v>0.83828338549943959</v>
      </c>
      <c r="CP110" s="9">
        <f t="shared" si="112"/>
        <v>70.527912275256753</v>
      </c>
      <c r="CQ110">
        <f t="shared" si="113"/>
        <v>0.12112772474324629</v>
      </c>
      <c r="CY110">
        <f t="shared" si="139"/>
        <v>135.14038228071661</v>
      </c>
      <c r="DA110">
        <f t="shared" si="130"/>
        <v>0.21655355453367514</v>
      </c>
      <c r="DB110" s="9">
        <f t="shared" si="114"/>
        <v>135.35693583525028</v>
      </c>
      <c r="DC110">
        <f t="shared" si="115"/>
        <v>4.7340258352502929</v>
      </c>
      <c r="DE110">
        <f t="shared" si="131"/>
        <v>-0.51057081783416791</v>
      </c>
      <c r="DF110" s="9">
        <f t="shared" si="116"/>
        <v>134.62981146288243</v>
      </c>
      <c r="DG110">
        <f t="shared" si="117"/>
        <v>4.0069014628824391</v>
      </c>
      <c r="DI110">
        <f t="shared" si="132"/>
        <v>-1.8285526809262365</v>
      </c>
      <c r="DJ110" s="9">
        <f t="shared" si="118"/>
        <v>133.31182959979037</v>
      </c>
      <c r="DK110">
        <f t="shared" si="119"/>
        <v>2.6889195997903812</v>
      </c>
      <c r="DM110">
        <f t="shared" si="133"/>
        <v>-2.5471671325885592</v>
      </c>
      <c r="DN110" s="9">
        <f t="shared" si="120"/>
        <v>132.59321514812805</v>
      </c>
      <c r="DO110">
        <f t="shared" si="121"/>
        <v>1.9703051481280625</v>
      </c>
    </row>
    <row r="111" spans="1:119" x14ac:dyDescent="0.2">
      <c r="A111" s="3">
        <v>43938</v>
      </c>
      <c r="B111" s="4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  <c r="R111">
        <f t="shared" si="134"/>
        <v>66.556917079955653</v>
      </c>
      <c r="S111">
        <f t="shared" si="135"/>
        <v>68.847880838717302</v>
      </c>
      <c r="T111">
        <f t="shared" si="136"/>
        <v>70.265275555902917</v>
      </c>
      <c r="U111">
        <f t="shared" si="137"/>
        <v>70.518079014325224</v>
      </c>
      <c r="V111">
        <f>ABS($C111-R111)/$C111*100</f>
        <v>4.4963207713742142</v>
      </c>
      <c r="W111">
        <f>ABS($C111-S111)/$C111*100</f>
        <v>1.2089769829241332</v>
      </c>
      <c r="X111">
        <f>ABS($C111-T111)/$C111*100</f>
        <v>0.82486737690140455</v>
      </c>
      <c r="Y111">
        <f>ABS($C111-U111)/$C111*100</f>
        <v>1.187619461287271</v>
      </c>
      <c r="Z111" s="9">
        <f t="shared" si="71"/>
        <v>3.133504920044345</v>
      </c>
      <c r="AA111" s="9">
        <f t="shared" si="72"/>
        <v>0.84254116128269629</v>
      </c>
      <c r="AB111" s="9">
        <f t="shared" si="73"/>
        <v>-0.57485355590291931</v>
      </c>
      <c r="AC111" s="9">
        <f t="shared" si="74"/>
        <v>-0.82765701432522576</v>
      </c>
      <c r="AD111">
        <f>ABS(Z111)</f>
        <v>3.133504920044345</v>
      </c>
      <c r="AE111">
        <f>ABS(AA111)</f>
        <v>0.84254116128269629</v>
      </c>
      <c r="AF111">
        <f t="shared" si="75"/>
        <v>0.57485355590291931</v>
      </c>
      <c r="AG111">
        <f t="shared" si="76"/>
        <v>0.82765701432522576</v>
      </c>
      <c r="AH111" s="9">
        <f t="shared" si="77"/>
        <v>9.8188530839421162</v>
      </c>
      <c r="AI111" s="9">
        <f t="shared" si="78"/>
        <v>0.7098756084555945</v>
      </c>
      <c r="AJ111" s="9">
        <f t="shared" si="79"/>
        <v>0.33045661073423077</v>
      </c>
      <c r="AK111" s="9">
        <f t="shared" si="80"/>
        <v>0.68501613336174694</v>
      </c>
      <c r="AL111" s="21">
        <f t="shared" si="81"/>
        <v>4.496320771374214E-2</v>
      </c>
      <c r="AM111" s="21">
        <f t="shared" si="82"/>
        <v>1.2089769829241332E-2</v>
      </c>
      <c r="AN111" s="21">
        <f t="shared" si="83"/>
        <v>-8.2486737690140449E-3</v>
      </c>
      <c r="AO111" s="21">
        <f t="shared" si="84"/>
        <v>-1.1876194612872711E-2</v>
      </c>
      <c r="AP111" s="21">
        <f t="shared" si="85"/>
        <v>4.496320771374214E-2</v>
      </c>
      <c r="AQ111" s="21">
        <f t="shared" si="85"/>
        <v>1.2089769829241332E-2</v>
      </c>
      <c r="AR111" s="21">
        <f t="shared" si="85"/>
        <v>8.2486737690140449E-3</v>
      </c>
      <c r="AS111" s="21">
        <f t="shared" si="70"/>
        <v>1.1876194612872711E-2</v>
      </c>
      <c r="AT111" s="21"/>
      <c r="AZ111">
        <f t="shared" si="138"/>
        <v>133.5838555308473</v>
      </c>
      <c r="BA111">
        <f t="shared" si="122"/>
        <v>134.01429655515938</v>
      </c>
      <c r="BB111">
        <f t="shared" si="123"/>
        <v>132.42989891228666</v>
      </c>
      <c r="BC111">
        <f t="shared" si="124"/>
        <v>131.42490087420111</v>
      </c>
      <c r="BD111" s="9">
        <f t="shared" si="86"/>
        <v>2.9517894691526863</v>
      </c>
      <c r="BE111" s="9">
        <f t="shared" si="87"/>
        <v>2.521348444840612</v>
      </c>
      <c r="BF111" s="9">
        <f t="shared" si="88"/>
        <v>4.1057460877133281</v>
      </c>
      <c r="BG111" s="9">
        <f t="shared" si="89"/>
        <v>5.1107441257988739</v>
      </c>
      <c r="BH111">
        <f t="shared" si="90"/>
        <v>2.9517894691526863</v>
      </c>
      <c r="BI111">
        <f t="shared" si="91"/>
        <v>2.521348444840612</v>
      </c>
      <c r="BJ111">
        <f t="shared" si="92"/>
        <v>4.1057460877133281</v>
      </c>
      <c r="BK111">
        <f t="shared" si="93"/>
        <v>5.1107441257988739</v>
      </c>
      <c r="BL111" s="9">
        <f t="shared" si="94"/>
        <v>8.7130610702006965</v>
      </c>
      <c r="BM111" s="9">
        <f t="shared" si="95"/>
        <v>6.3571979803001728</v>
      </c>
      <c r="BN111" s="9">
        <f t="shared" si="96"/>
        <v>16.857150936773298</v>
      </c>
      <c r="BO111" s="9">
        <f t="shared" si="97"/>
        <v>26.119705519387697</v>
      </c>
      <c r="BP111" s="21">
        <f t="shared" si="98"/>
        <v>2.161918573829337E-2</v>
      </c>
      <c r="BQ111" s="21">
        <f t="shared" si="99"/>
        <v>1.8466594894253528E-2</v>
      </c>
      <c r="BR111" s="21">
        <f t="shared" si="100"/>
        <v>3.0070873343831409E-2</v>
      </c>
      <c r="BS111" s="21">
        <f t="shared" si="101"/>
        <v>3.7431574192943344E-2</v>
      </c>
      <c r="BT111" s="21">
        <f t="shared" si="102"/>
        <v>2.161918573829337E-2</v>
      </c>
      <c r="BU111" s="21">
        <f t="shared" si="103"/>
        <v>1.8466594894253528E-2</v>
      </c>
      <c r="BV111" s="21">
        <f t="shared" si="104"/>
        <v>3.0070873343831409E-2</v>
      </c>
      <c r="BW111" s="21">
        <f t="shared" si="105"/>
        <v>3.7431574192943344E-2</v>
      </c>
      <c r="CA111">
        <f t="shared" si="125"/>
        <v>70.265275555902917</v>
      </c>
      <c r="CC111">
        <f t="shared" si="126"/>
        <v>0.80909639475212891</v>
      </c>
      <c r="CD111" s="9">
        <f t="shared" si="106"/>
        <v>71.074371950655049</v>
      </c>
      <c r="CE111">
        <f t="shared" si="107"/>
        <v>1.383949950655051</v>
      </c>
      <c r="CG111">
        <f t="shared" si="127"/>
        <v>0.96261324479867039</v>
      </c>
      <c r="CH111" s="9">
        <f t="shared" si="108"/>
        <v>71.227888800701592</v>
      </c>
      <c r="CI111">
        <f t="shared" si="109"/>
        <v>1.5374668007015941</v>
      </c>
      <c r="CK111">
        <f t="shared" si="128"/>
        <v>0.74516988531203243</v>
      </c>
      <c r="CL111" s="9">
        <f t="shared" si="110"/>
        <v>71.010445441214955</v>
      </c>
      <c r="CM111">
        <f t="shared" si="111"/>
        <v>1.320023441214957</v>
      </c>
      <c r="CO111">
        <f t="shared" si="129"/>
        <v>0.61241580685513897</v>
      </c>
      <c r="CP111" s="9">
        <f t="shared" si="112"/>
        <v>70.877691362758057</v>
      </c>
      <c r="CQ111">
        <f t="shared" si="113"/>
        <v>1.1872693627580588</v>
      </c>
      <c r="CY111">
        <f t="shared" si="139"/>
        <v>132.42989891228666</v>
      </c>
      <c r="DA111">
        <f t="shared" si="130"/>
        <v>-0.25177235314050456</v>
      </c>
      <c r="DB111" s="9">
        <f t="shared" si="114"/>
        <v>132.17812655914616</v>
      </c>
      <c r="DC111">
        <f t="shared" si="115"/>
        <v>4.3575184408538234</v>
      </c>
      <c r="DE111">
        <f t="shared" si="131"/>
        <v>-1.3025393360486486</v>
      </c>
      <c r="DF111" s="9">
        <f t="shared" si="116"/>
        <v>131.12735957623801</v>
      </c>
      <c r="DG111">
        <f t="shared" si="117"/>
        <v>5.4082854237619813</v>
      </c>
      <c r="DI111">
        <f t="shared" si="132"/>
        <v>-2.4106269346786862</v>
      </c>
      <c r="DJ111" s="9">
        <f t="shared" si="118"/>
        <v>130.01927197760799</v>
      </c>
      <c r="DK111">
        <f t="shared" si="119"/>
        <v>6.5163730223920027</v>
      </c>
      <c r="DM111">
        <f t="shared" si="133"/>
        <v>-2.6876190954121535</v>
      </c>
      <c r="DN111" s="9">
        <f t="shared" si="120"/>
        <v>129.74227981687451</v>
      </c>
      <c r="DO111">
        <f t="shared" si="121"/>
        <v>6.7933651831254735</v>
      </c>
    </row>
    <row r="112" spans="1:119" x14ac:dyDescent="0.2">
      <c r="A112" s="3">
        <v>43941</v>
      </c>
      <c r="B112" s="4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  <c r="R112">
        <f t="shared" si="134"/>
        <v>67.058277867162744</v>
      </c>
      <c r="S112">
        <f t="shared" si="135"/>
        <v>69.117494010327761</v>
      </c>
      <c r="T112">
        <f t="shared" si="136"/>
        <v>69.920363422361163</v>
      </c>
      <c r="U112">
        <f t="shared" si="137"/>
        <v>69.872506543151545</v>
      </c>
      <c r="V112">
        <f>ABS($C112-R112)/$C112*100</f>
        <v>1.7373032064768681</v>
      </c>
      <c r="W112">
        <f>ABS($C112-S112)/$C112*100</f>
        <v>1.2801338340176738</v>
      </c>
      <c r="X112">
        <f>ABS($C112-T112)/$C112*100</f>
        <v>2.4566047501916857</v>
      </c>
      <c r="Y112">
        <f>ABS($C112-U112)/$C112*100</f>
        <v>2.3864784934367127</v>
      </c>
      <c r="Z112" s="9">
        <f t="shared" si="71"/>
        <v>1.185603132837258</v>
      </c>
      <c r="AA112" s="9">
        <f t="shared" si="72"/>
        <v>-0.87361301032775884</v>
      </c>
      <c r="AB112" s="9">
        <f t="shared" si="73"/>
        <v>-1.6764824223611612</v>
      </c>
      <c r="AC112" s="9">
        <f t="shared" si="74"/>
        <v>-1.6286255431515428</v>
      </c>
      <c r="AD112">
        <f>ABS(Z112)</f>
        <v>1.185603132837258</v>
      </c>
      <c r="AE112">
        <f>ABS(AA112)</f>
        <v>0.87361301032775884</v>
      </c>
      <c r="AF112">
        <f t="shared" si="75"/>
        <v>1.6764824223611612</v>
      </c>
      <c r="AG112">
        <f t="shared" si="76"/>
        <v>1.6286255431515428</v>
      </c>
      <c r="AH112" s="9">
        <f t="shared" si="77"/>
        <v>1.4056547885935209</v>
      </c>
      <c r="AI112" s="9">
        <f t="shared" si="78"/>
        <v>0.76319969181392888</v>
      </c>
      <c r="AJ112" s="9">
        <f t="shared" si="79"/>
        <v>2.8105933124859468</v>
      </c>
      <c r="AK112" s="9">
        <f t="shared" si="80"/>
        <v>2.652421159805658</v>
      </c>
      <c r="AL112" s="21">
        <f t="shared" si="81"/>
        <v>1.737303206476868E-2</v>
      </c>
      <c r="AM112" s="21">
        <f t="shared" si="82"/>
        <v>-1.2801338340176738E-2</v>
      </c>
      <c r="AN112" s="21">
        <f t="shared" si="83"/>
        <v>-2.4566047501916856E-2</v>
      </c>
      <c r="AO112" s="21">
        <f t="shared" si="84"/>
        <v>-2.3864784934367125E-2</v>
      </c>
      <c r="AP112" s="21">
        <f t="shared" si="85"/>
        <v>1.737303206476868E-2</v>
      </c>
      <c r="AQ112" s="21">
        <f t="shared" si="85"/>
        <v>1.2801338340176738E-2</v>
      </c>
      <c r="AR112" s="21">
        <f t="shared" si="85"/>
        <v>2.4566047501916856E-2</v>
      </c>
      <c r="AS112" s="21">
        <f t="shared" si="70"/>
        <v>2.3864784934367125E-2</v>
      </c>
      <c r="AT112" s="21"/>
      <c r="AZ112">
        <f t="shared" si="138"/>
        <v>134.05614184591172</v>
      </c>
      <c r="BA112">
        <f t="shared" si="122"/>
        <v>134.82112805750836</v>
      </c>
      <c r="BB112">
        <f t="shared" si="123"/>
        <v>134.89334656491468</v>
      </c>
      <c r="BC112">
        <f t="shared" si="124"/>
        <v>135.41128129232425</v>
      </c>
      <c r="BD112" s="9">
        <f t="shared" si="86"/>
        <v>-0.10670984591172328</v>
      </c>
      <c r="BE112" s="9">
        <f t="shared" si="87"/>
        <v>-0.87169605750835899</v>
      </c>
      <c r="BF112" s="9">
        <f t="shared" si="88"/>
        <v>-0.94391456491467807</v>
      </c>
      <c r="BG112" s="9">
        <f t="shared" si="89"/>
        <v>-1.4618492923242457</v>
      </c>
      <c r="BH112">
        <f t="shared" si="90"/>
        <v>0.10670984591172328</v>
      </c>
      <c r="BI112">
        <f t="shared" si="91"/>
        <v>0.87169605750835899</v>
      </c>
      <c r="BJ112">
        <f t="shared" si="92"/>
        <v>0.94391456491467807</v>
      </c>
      <c r="BK112">
        <f t="shared" si="93"/>
        <v>1.4618492923242457</v>
      </c>
      <c r="BL112" s="9">
        <f t="shared" si="94"/>
        <v>1.1386991214503725E-2</v>
      </c>
      <c r="BM112" s="9">
        <f t="shared" si="95"/>
        <v>0.75985401667561625</v>
      </c>
      <c r="BN112" s="9">
        <f t="shared" si="96"/>
        <v>0.89097470585806604</v>
      </c>
      <c r="BO112" s="9">
        <f t="shared" si="97"/>
        <v>2.1370033534688977</v>
      </c>
      <c r="BP112" s="21">
        <f t="shared" si="98"/>
        <v>-7.9664276524683787E-4</v>
      </c>
      <c r="BQ112" s="21">
        <f t="shared" si="99"/>
        <v>-6.5076502713976346E-3</v>
      </c>
      <c r="BR112" s="21">
        <f t="shared" si="100"/>
        <v>-7.0467978163183112E-3</v>
      </c>
      <c r="BS112" s="21">
        <f t="shared" si="101"/>
        <v>-1.0913441516678068E-2</v>
      </c>
      <c r="BT112" s="21">
        <f t="shared" si="102"/>
        <v>7.9664276524683787E-4</v>
      </c>
      <c r="BU112" s="21">
        <f t="shared" si="103"/>
        <v>6.5076502713976346E-3</v>
      </c>
      <c r="BV112" s="21">
        <f t="shared" si="104"/>
        <v>7.0467978163183112E-3</v>
      </c>
      <c r="BW112" s="21">
        <f t="shared" si="105"/>
        <v>1.0913441516678068E-2</v>
      </c>
      <c r="CA112">
        <f t="shared" si="125"/>
        <v>69.920363422361163</v>
      </c>
      <c r="CC112">
        <f t="shared" si="126"/>
        <v>0.62445503022510751</v>
      </c>
      <c r="CD112" s="9">
        <f t="shared" si="106"/>
        <v>70.54481845258627</v>
      </c>
      <c r="CE112">
        <f t="shared" si="107"/>
        <v>2.3009374525862683</v>
      </c>
      <c r="CG112">
        <f t="shared" si="127"/>
        <v>0.49190410859611744</v>
      </c>
      <c r="CH112" s="9">
        <f t="shared" si="108"/>
        <v>70.41226753095728</v>
      </c>
      <c r="CI112">
        <f t="shared" si="109"/>
        <v>2.1683865309572781</v>
      </c>
      <c r="CK112">
        <f t="shared" si="128"/>
        <v>2.5715752868533087E-2</v>
      </c>
      <c r="CL112" s="9">
        <f t="shared" si="110"/>
        <v>69.946079175229698</v>
      </c>
      <c r="CM112">
        <f t="shared" si="111"/>
        <v>1.7021981752296966</v>
      </c>
      <c r="CO112">
        <f t="shared" si="129"/>
        <v>-0.21088622188618933</v>
      </c>
      <c r="CP112" s="9">
        <f t="shared" si="112"/>
        <v>69.709477200474979</v>
      </c>
      <c r="CQ112">
        <f t="shared" si="113"/>
        <v>1.4655962004749767</v>
      </c>
      <c r="CY112">
        <f t="shared" si="139"/>
        <v>134.89334656491468</v>
      </c>
      <c r="DA112">
        <f t="shared" si="130"/>
        <v>0.18266284778245931</v>
      </c>
      <c r="DB112" s="9">
        <f t="shared" si="114"/>
        <v>135.07600941269715</v>
      </c>
      <c r="DC112">
        <f t="shared" si="115"/>
        <v>1.1265774126971451</v>
      </c>
      <c r="DE112">
        <f t="shared" si="131"/>
        <v>5.3215979874951969E-2</v>
      </c>
      <c r="DF112" s="9">
        <f t="shared" si="116"/>
        <v>134.94656254478963</v>
      </c>
      <c r="DG112">
        <f t="shared" si="117"/>
        <v>0.99713054478962704</v>
      </c>
      <c r="DI112">
        <f t="shared" si="132"/>
        <v>0.80626229294373986</v>
      </c>
      <c r="DJ112" s="9">
        <f t="shared" si="118"/>
        <v>135.69960885785841</v>
      </c>
      <c r="DK112">
        <f t="shared" si="119"/>
        <v>1.7501768578584063</v>
      </c>
      <c r="DM112">
        <f t="shared" si="133"/>
        <v>1.7422983079023953</v>
      </c>
      <c r="DN112" s="9">
        <f t="shared" si="120"/>
        <v>136.63564487281707</v>
      </c>
      <c r="DO112">
        <f t="shared" si="121"/>
        <v>2.686212872817066</v>
      </c>
    </row>
    <row r="113" spans="1:119" x14ac:dyDescent="0.2">
      <c r="A113" s="3">
        <v>43942</v>
      </c>
      <c r="B113" s="4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  <c r="R113">
        <f t="shared" si="134"/>
        <v>67.247974368416706</v>
      </c>
      <c r="S113">
        <f t="shared" si="135"/>
        <v>68.837937847022872</v>
      </c>
      <c r="T113">
        <f t="shared" si="136"/>
        <v>68.914473968944463</v>
      </c>
      <c r="U113">
        <f t="shared" si="137"/>
        <v>68.602178619493344</v>
      </c>
      <c r="V113">
        <f>ABS($C113-R113)/$C113*100</f>
        <v>1.6837466259510714</v>
      </c>
      <c r="W113">
        <f>ABS($C113-S113)/$C113*100</f>
        <v>4.0878851151995406</v>
      </c>
      <c r="X113">
        <f>ABS($C113-T113)/$C113*100</f>
        <v>4.2036132051873798</v>
      </c>
      <c r="Y113">
        <f>ABS($C113-U113)/$C113*100</f>
        <v>3.7314003023558482</v>
      </c>
      <c r="Z113" s="9">
        <f t="shared" si="71"/>
        <v>-1.1135363684167032</v>
      </c>
      <c r="AA113" s="9">
        <f t="shared" si="72"/>
        <v>-2.7034998470228686</v>
      </c>
      <c r="AB113" s="9">
        <f t="shared" si="73"/>
        <v>-2.7800359689444605</v>
      </c>
      <c r="AC113" s="9">
        <f t="shared" si="74"/>
        <v>-2.4677406194933411</v>
      </c>
      <c r="AD113">
        <f>ABS(Z113)</f>
        <v>1.1135363684167032</v>
      </c>
      <c r="AE113">
        <f>ABS(AA113)</f>
        <v>2.7034998470228686</v>
      </c>
      <c r="AF113">
        <f t="shared" si="75"/>
        <v>2.7800359689444605</v>
      </c>
      <c r="AG113">
        <f t="shared" si="76"/>
        <v>2.4677406194933411</v>
      </c>
      <c r="AH113" s="9">
        <f t="shared" si="77"/>
        <v>1.2399632437866599</v>
      </c>
      <c r="AI113" s="9">
        <f t="shared" si="78"/>
        <v>7.3089114228526739</v>
      </c>
      <c r="AJ113" s="9">
        <f t="shared" si="79"/>
        <v>7.728599988624965</v>
      </c>
      <c r="AK113" s="9">
        <f t="shared" si="80"/>
        <v>6.0897437650973787</v>
      </c>
      <c r="AL113" s="21">
        <f t="shared" si="81"/>
        <v>-1.6837466259510714E-2</v>
      </c>
      <c r="AM113" s="21">
        <f t="shared" si="82"/>
        <v>-4.0878851151995403E-2</v>
      </c>
      <c r="AN113" s="21">
        <f t="shared" si="83"/>
        <v>-4.2036132051873794E-2</v>
      </c>
      <c r="AO113" s="21">
        <f t="shared" si="84"/>
        <v>-3.731400302355848E-2</v>
      </c>
      <c r="AP113" s="21">
        <f t="shared" si="85"/>
        <v>1.6837466259510714E-2</v>
      </c>
      <c r="AQ113" s="21">
        <f t="shared" si="85"/>
        <v>4.0878851151995403E-2</v>
      </c>
      <c r="AR113" s="21">
        <f t="shared" si="85"/>
        <v>4.2036132051873794E-2</v>
      </c>
      <c r="AS113" s="21">
        <f t="shared" si="70"/>
        <v>3.731400302355848E-2</v>
      </c>
      <c r="AT113" s="21"/>
      <c r="AZ113">
        <f t="shared" si="138"/>
        <v>134.03906827056585</v>
      </c>
      <c r="BA113">
        <f t="shared" si="122"/>
        <v>134.54218531910567</v>
      </c>
      <c r="BB113">
        <f t="shared" si="123"/>
        <v>134.32699782596586</v>
      </c>
      <c r="BC113">
        <f t="shared" si="124"/>
        <v>134.27103884431133</v>
      </c>
      <c r="BD113" s="9">
        <f t="shared" si="86"/>
        <v>-3.7419032705658424</v>
      </c>
      <c r="BE113" s="9">
        <f t="shared" si="87"/>
        <v>-4.245020319105663</v>
      </c>
      <c r="BF113" s="9">
        <f t="shared" si="88"/>
        <v>-4.0298328259658547</v>
      </c>
      <c r="BG113" s="9">
        <f t="shared" si="89"/>
        <v>-3.9738738443113277</v>
      </c>
      <c r="BH113">
        <f t="shared" si="90"/>
        <v>3.7419032705658424</v>
      </c>
      <c r="BI113">
        <f t="shared" si="91"/>
        <v>4.245020319105663</v>
      </c>
      <c r="BJ113">
        <f t="shared" si="92"/>
        <v>4.0298328259658547</v>
      </c>
      <c r="BK113">
        <f t="shared" si="93"/>
        <v>3.9738738443113277</v>
      </c>
      <c r="BL113" s="9">
        <f t="shared" si="94"/>
        <v>14.001840086271347</v>
      </c>
      <c r="BM113" s="9">
        <f t="shared" si="95"/>
        <v>18.020197509619944</v>
      </c>
      <c r="BN113" s="9">
        <f t="shared" si="96"/>
        <v>16.239552605231946</v>
      </c>
      <c r="BO113" s="9">
        <f t="shared" si="97"/>
        <v>15.791673330501691</v>
      </c>
      <c r="BP113" s="21">
        <f t="shared" si="98"/>
        <v>-2.8718224763876039E-2</v>
      </c>
      <c r="BQ113" s="21">
        <f t="shared" si="99"/>
        <v>-3.2579529409605061E-2</v>
      </c>
      <c r="BR113" s="21">
        <f t="shared" si="100"/>
        <v>-3.092801616954486E-2</v>
      </c>
      <c r="BS113" s="21">
        <f t="shared" si="101"/>
        <v>-3.0498544187905603E-2</v>
      </c>
      <c r="BT113" s="21">
        <f t="shared" si="102"/>
        <v>2.8718224763876039E-2</v>
      </c>
      <c r="BU113" s="21">
        <f t="shared" si="103"/>
        <v>3.2579529409605061E-2</v>
      </c>
      <c r="BV113" s="21">
        <f t="shared" si="104"/>
        <v>3.092801616954486E-2</v>
      </c>
      <c r="BW113" s="21">
        <f t="shared" si="105"/>
        <v>3.0498544187905603E-2</v>
      </c>
      <c r="CA113">
        <f t="shared" si="125"/>
        <v>68.914473968944463</v>
      </c>
      <c r="CC113">
        <f t="shared" si="126"/>
        <v>0.36359991284241844</v>
      </c>
      <c r="CD113" s="9">
        <f t="shared" si="106"/>
        <v>69.278073881786881</v>
      </c>
      <c r="CE113">
        <f t="shared" si="107"/>
        <v>3.1436358817868779</v>
      </c>
      <c r="CG113">
        <f t="shared" si="127"/>
        <v>-4.7301573728496638E-2</v>
      </c>
      <c r="CH113" s="9">
        <f t="shared" si="108"/>
        <v>68.867172395215974</v>
      </c>
      <c r="CI113">
        <f t="shared" si="109"/>
        <v>2.7327343952159708</v>
      </c>
      <c r="CK113">
        <f t="shared" si="128"/>
        <v>-0.65514368327972039</v>
      </c>
      <c r="CL113" s="9">
        <f t="shared" si="110"/>
        <v>68.259330285664745</v>
      </c>
      <c r="CM113">
        <f t="shared" si="111"/>
        <v>2.1248922856647425</v>
      </c>
      <c r="CO113">
        <f t="shared" si="129"/>
        <v>-0.89458900100242811</v>
      </c>
      <c r="CP113" s="9">
        <f t="shared" si="112"/>
        <v>68.019884967942033</v>
      </c>
      <c r="CQ113">
        <f t="shared" si="113"/>
        <v>1.8854469679420305</v>
      </c>
      <c r="CY113">
        <f t="shared" si="139"/>
        <v>134.32699782596586</v>
      </c>
      <c r="DA113">
        <f t="shared" si="130"/>
        <v>6.2820993905454911E-2</v>
      </c>
      <c r="DB113" s="9">
        <f t="shared" si="114"/>
        <v>134.38981881987132</v>
      </c>
      <c r="DC113">
        <f t="shared" si="115"/>
        <v>4.092653819871316</v>
      </c>
      <c r="DE113">
        <f t="shared" si="131"/>
        <v>-0.1698273189016053</v>
      </c>
      <c r="DF113" s="9">
        <f t="shared" si="116"/>
        <v>134.15717050706425</v>
      </c>
      <c r="DG113">
        <f t="shared" si="117"/>
        <v>3.8600055070642441</v>
      </c>
      <c r="DI113">
        <f t="shared" si="132"/>
        <v>-9.9660988105348514E-2</v>
      </c>
      <c r="DJ113" s="9">
        <f t="shared" si="118"/>
        <v>134.22733683786052</v>
      </c>
      <c r="DK113">
        <f t="shared" si="119"/>
        <v>3.9301718378605131</v>
      </c>
      <c r="DM113">
        <f t="shared" si="133"/>
        <v>-0.24313815238964828</v>
      </c>
      <c r="DN113" s="9">
        <f t="shared" si="120"/>
        <v>134.0838596735762</v>
      </c>
      <c r="DO113">
        <f t="shared" si="121"/>
        <v>3.7866946735761928</v>
      </c>
    </row>
    <row r="114" spans="1:119" x14ac:dyDescent="0.2">
      <c r="A114" s="3">
        <v>43943</v>
      </c>
      <c r="B114" s="4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  <c r="R114">
        <f t="shared" si="134"/>
        <v>67.069808549470025</v>
      </c>
      <c r="S114">
        <f t="shared" si="135"/>
        <v>67.972817895975552</v>
      </c>
      <c r="T114">
        <f t="shared" si="136"/>
        <v>67.24645238757779</v>
      </c>
      <c r="U114">
        <f t="shared" si="137"/>
        <v>66.677340936288545</v>
      </c>
      <c r="V114">
        <f>ABS($C114-R114)/$C114*100</f>
        <v>1.4249745508010847</v>
      </c>
      <c r="W114">
        <f>ABS($C114-S114)/$C114*100</f>
        <v>9.7787680318356621E-2</v>
      </c>
      <c r="X114">
        <f>ABS($C114-T114)/$C114*100</f>
        <v>1.1653544443254016</v>
      </c>
      <c r="Y114">
        <f>ABS($C114-U114)/$C114*100</f>
        <v>2.0017989937814953</v>
      </c>
      <c r="Z114" s="9">
        <f t="shared" si="71"/>
        <v>0.96954345052996871</v>
      </c>
      <c r="AA114" s="9">
        <f t="shared" si="72"/>
        <v>6.6534104024441376E-2</v>
      </c>
      <c r="AB114" s="9">
        <f t="shared" si="73"/>
        <v>0.79289961242220386</v>
      </c>
      <c r="AC114" s="9">
        <f t="shared" si="74"/>
        <v>1.3620110637114493</v>
      </c>
      <c r="AD114">
        <f>ABS(Z114)</f>
        <v>0.96954345052996871</v>
      </c>
      <c r="AE114">
        <f>ABS(AA114)</f>
        <v>6.6534104024441376E-2</v>
      </c>
      <c r="AF114">
        <f t="shared" si="75"/>
        <v>0.79289961242220386</v>
      </c>
      <c r="AG114">
        <f t="shared" si="76"/>
        <v>1.3620110637114493</v>
      </c>
      <c r="AH114" s="9">
        <f t="shared" si="77"/>
        <v>0.94001450246555784</v>
      </c>
      <c r="AI114" s="9">
        <f t="shared" si="78"/>
        <v>4.4267869983351865E-3</v>
      </c>
      <c r="AJ114" s="9">
        <f t="shared" si="79"/>
        <v>0.62868979537928105</v>
      </c>
      <c r="AK114" s="9">
        <f t="shared" si="80"/>
        <v>1.8550741376723936</v>
      </c>
      <c r="AL114" s="21">
        <f t="shared" si="81"/>
        <v>1.4249745508010846E-2</v>
      </c>
      <c r="AM114" s="21">
        <f t="shared" si="82"/>
        <v>9.7787680318356623E-4</v>
      </c>
      <c r="AN114" s="21">
        <f t="shared" si="83"/>
        <v>1.1653544443254015E-2</v>
      </c>
      <c r="AO114" s="21">
        <f t="shared" si="84"/>
        <v>2.0017989937814951E-2</v>
      </c>
      <c r="AP114" s="21">
        <f t="shared" si="85"/>
        <v>1.4249745508010846E-2</v>
      </c>
      <c r="AQ114" s="21">
        <f t="shared" si="85"/>
        <v>9.7787680318356623E-4</v>
      </c>
      <c r="AR114" s="21">
        <f t="shared" si="85"/>
        <v>1.1653544443254015E-2</v>
      </c>
      <c r="AS114" s="21">
        <f t="shared" si="70"/>
        <v>2.0017989937814951E-2</v>
      </c>
      <c r="AT114" s="21"/>
      <c r="AZ114">
        <f t="shared" si="138"/>
        <v>133.44036374727531</v>
      </c>
      <c r="BA114">
        <f t="shared" si="122"/>
        <v>133.18377881699186</v>
      </c>
      <c r="BB114">
        <f t="shared" si="123"/>
        <v>131.90909813038633</v>
      </c>
      <c r="BC114">
        <f t="shared" si="124"/>
        <v>131.1714172457485</v>
      </c>
      <c r="BD114" s="9">
        <f t="shared" si="86"/>
        <v>-2.1264907472753123</v>
      </c>
      <c r="BE114" s="9">
        <f t="shared" si="87"/>
        <v>-1.8699058169918601</v>
      </c>
      <c r="BF114" s="9">
        <f t="shared" si="88"/>
        <v>-0.59522513038632496</v>
      </c>
      <c r="BG114" s="9">
        <f t="shared" si="89"/>
        <v>0.14245575425150037</v>
      </c>
      <c r="BH114">
        <f t="shared" si="90"/>
        <v>2.1264907472753123</v>
      </c>
      <c r="BI114">
        <f t="shared" si="91"/>
        <v>1.8699058169918601</v>
      </c>
      <c r="BJ114">
        <f t="shared" si="92"/>
        <v>0.59522513038632496</v>
      </c>
      <c r="BK114">
        <f t="shared" si="93"/>
        <v>0.14245575425150037</v>
      </c>
      <c r="BL114" s="9">
        <f t="shared" si="94"/>
        <v>4.5219628982475157</v>
      </c>
      <c r="BM114" s="9">
        <f t="shared" si="95"/>
        <v>3.4965477644199958</v>
      </c>
      <c r="BN114" s="9">
        <f t="shared" si="96"/>
        <v>0.35429295584341758</v>
      </c>
      <c r="BO114" s="9">
        <f t="shared" si="97"/>
        <v>2.0293641919363864E-2</v>
      </c>
      <c r="BP114" s="21">
        <f t="shared" si="98"/>
        <v>-1.6193953454371971E-2</v>
      </c>
      <c r="BQ114" s="21">
        <f t="shared" si="99"/>
        <v>-1.4239971560292492E-2</v>
      </c>
      <c r="BR114" s="21">
        <f t="shared" si="100"/>
        <v>-4.5328426980927213E-3</v>
      </c>
      <c r="BS114" s="21">
        <f t="shared" si="101"/>
        <v>1.0848492318210762E-3</v>
      </c>
      <c r="BT114" s="21">
        <f t="shared" si="102"/>
        <v>1.6193953454371971E-2</v>
      </c>
      <c r="BU114" s="21">
        <f t="shared" si="103"/>
        <v>1.4239971560292492E-2</v>
      </c>
      <c r="BV114" s="21">
        <f t="shared" si="104"/>
        <v>4.5328426980927213E-3</v>
      </c>
      <c r="BW114" s="21">
        <f t="shared" si="105"/>
        <v>1.0848492318210762E-3</v>
      </c>
      <c r="CA114">
        <f t="shared" si="125"/>
        <v>67.24645238757779</v>
      </c>
      <c r="CC114">
        <f t="shared" si="126"/>
        <v>3.854047376896369E-2</v>
      </c>
      <c r="CD114" s="9">
        <f t="shared" si="106"/>
        <v>67.284992861346751</v>
      </c>
      <c r="CE114">
        <f t="shared" si="107"/>
        <v>0.75435913865324267</v>
      </c>
      <c r="CG114">
        <f t="shared" si="127"/>
        <v>-0.63076077647824025</v>
      </c>
      <c r="CH114" s="9">
        <f t="shared" si="108"/>
        <v>66.61569161109955</v>
      </c>
      <c r="CI114">
        <f t="shared" si="109"/>
        <v>1.4236603889004442</v>
      </c>
      <c r="CK114">
        <f t="shared" si="128"/>
        <v>-1.3236430960171095</v>
      </c>
      <c r="CL114" s="9">
        <f t="shared" si="110"/>
        <v>65.922809291560682</v>
      </c>
      <c r="CM114">
        <f t="shared" si="111"/>
        <v>2.1165427084393116</v>
      </c>
      <c r="CO114">
        <f t="shared" si="129"/>
        <v>-1.5597410201156789</v>
      </c>
      <c r="CP114" s="9">
        <f t="shared" si="112"/>
        <v>65.686711367462109</v>
      </c>
      <c r="CQ114">
        <f t="shared" si="113"/>
        <v>2.3526406325378844</v>
      </c>
      <c r="CY114">
        <f t="shared" si="139"/>
        <v>131.90909813038633</v>
      </c>
      <c r="DA114">
        <f t="shared" si="130"/>
        <v>-0.3340943164121436</v>
      </c>
      <c r="DB114" s="9">
        <f t="shared" si="114"/>
        <v>131.57500381397418</v>
      </c>
      <c r="DC114">
        <f t="shared" si="115"/>
        <v>0.26113081397417659</v>
      </c>
      <c r="DE114">
        <f t="shared" si="131"/>
        <v>-0.97913337450566018</v>
      </c>
      <c r="DF114" s="9">
        <f t="shared" si="116"/>
        <v>130.92996475588066</v>
      </c>
      <c r="DG114">
        <f t="shared" si="117"/>
        <v>0.38390824411933977</v>
      </c>
      <c r="DI114">
        <f t="shared" si="132"/>
        <v>-1.629698535038312</v>
      </c>
      <c r="DJ114" s="9">
        <f t="shared" si="118"/>
        <v>130.27939959534802</v>
      </c>
      <c r="DK114">
        <f t="shared" si="119"/>
        <v>1.0344734046519761</v>
      </c>
      <c r="DM114">
        <f t="shared" si="133"/>
        <v>-2.1134330795329515</v>
      </c>
      <c r="DN114" s="9">
        <f t="shared" si="120"/>
        <v>129.79566505085339</v>
      </c>
      <c r="DO114">
        <f t="shared" si="121"/>
        <v>1.5182079491466141</v>
      </c>
    </row>
    <row r="115" spans="1:119" x14ac:dyDescent="0.2">
      <c r="A115" s="3">
        <v>43944</v>
      </c>
      <c r="B115" s="4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  <c r="R115">
        <f t="shared" si="134"/>
        <v>67.224935501554825</v>
      </c>
      <c r="S115">
        <f t="shared" si="135"/>
        <v>67.994108809263366</v>
      </c>
      <c r="T115">
        <f t="shared" si="136"/>
        <v>67.722192155031109</v>
      </c>
      <c r="U115">
        <f t="shared" si="137"/>
        <v>67.739709565983475</v>
      </c>
      <c r="V115">
        <f>ABS($C115-R115)/$C115*100</f>
        <v>0.8125887565073282</v>
      </c>
      <c r="W115">
        <f>ABS($C115-S115)/$C115*100</f>
        <v>0.32229235003445661</v>
      </c>
      <c r="X115">
        <f>ABS($C115-T115)/$C115*100</f>
        <v>7.8908615144091837E-2</v>
      </c>
      <c r="Y115">
        <f>ABS($C115-U115)/$C115*100</f>
        <v>5.3062452093279706E-2</v>
      </c>
      <c r="Z115" s="9">
        <f t="shared" si="71"/>
        <v>0.55073749844517295</v>
      </c>
      <c r="AA115" s="9">
        <f t="shared" si="72"/>
        <v>-0.2184358092633687</v>
      </c>
      <c r="AB115" s="9">
        <f t="shared" si="73"/>
        <v>5.3480844968888164E-2</v>
      </c>
      <c r="AC115" s="9">
        <f t="shared" si="74"/>
        <v>3.596343401652291E-2</v>
      </c>
      <c r="AD115">
        <f>ABS(Z115)</f>
        <v>0.55073749844517295</v>
      </c>
      <c r="AE115">
        <f>ABS(AA115)</f>
        <v>0.2184358092633687</v>
      </c>
      <c r="AF115">
        <f t="shared" si="75"/>
        <v>5.3480844968888164E-2</v>
      </c>
      <c r="AG115">
        <f t="shared" si="76"/>
        <v>3.596343401652291E-2</v>
      </c>
      <c r="AH115" s="9">
        <f t="shared" si="77"/>
        <v>0.3033117921936469</v>
      </c>
      <c r="AI115" s="9">
        <f t="shared" si="78"/>
        <v>4.7714202768542789E-2</v>
      </c>
      <c r="AJ115" s="9">
        <f t="shared" si="79"/>
        <v>2.8602007785862504E-3</v>
      </c>
      <c r="AK115" s="9">
        <f t="shared" si="80"/>
        <v>1.2933685862607971E-3</v>
      </c>
      <c r="AL115" s="21">
        <f t="shared" si="81"/>
        <v>8.1258875650732816E-3</v>
      </c>
      <c r="AM115" s="21">
        <f t="shared" si="82"/>
        <v>-3.2229235003445661E-3</v>
      </c>
      <c r="AN115" s="21">
        <f t="shared" si="83"/>
        <v>7.8908615144091844E-4</v>
      </c>
      <c r="AO115" s="21">
        <f t="shared" si="84"/>
        <v>5.3062452093279706E-4</v>
      </c>
      <c r="AP115" s="21">
        <f t="shared" si="85"/>
        <v>8.1258875650732816E-3</v>
      </c>
      <c r="AQ115" s="21">
        <f t="shared" si="85"/>
        <v>3.2229235003445661E-3</v>
      </c>
      <c r="AR115" s="21">
        <f t="shared" si="85"/>
        <v>7.8908615144091844E-4</v>
      </c>
      <c r="AS115" s="21">
        <f t="shared" si="70"/>
        <v>5.3062452093279706E-4</v>
      </c>
      <c r="AT115" s="21"/>
      <c r="AZ115">
        <f t="shared" si="138"/>
        <v>133.10012522771126</v>
      </c>
      <c r="BA115">
        <f t="shared" si="122"/>
        <v>132.58540895555447</v>
      </c>
      <c r="BB115">
        <f t="shared" si="123"/>
        <v>131.55196305215452</v>
      </c>
      <c r="BC115">
        <f t="shared" si="124"/>
        <v>131.28253273406466</v>
      </c>
      <c r="BD115" s="9">
        <f t="shared" si="86"/>
        <v>-0.15754422771126997</v>
      </c>
      <c r="BE115" s="9">
        <f t="shared" si="87"/>
        <v>0.35717204444551953</v>
      </c>
      <c r="BF115" s="9">
        <f t="shared" si="88"/>
        <v>1.3906179478454703</v>
      </c>
      <c r="BG115" s="9">
        <f t="shared" si="89"/>
        <v>1.6600482659353304</v>
      </c>
      <c r="BH115">
        <f t="shared" si="90"/>
        <v>0.15754422771126997</v>
      </c>
      <c r="BI115">
        <f t="shared" si="91"/>
        <v>0.35717204444551953</v>
      </c>
      <c r="BJ115">
        <f t="shared" si="92"/>
        <v>1.3906179478454703</v>
      </c>
      <c r="BK115">
        <f t="shared" si="93"/>
        <v>1.6600482659353304</v>
      </c>
      <c r="BL115" s="9">
        <f t="shared" si="94"/>
        <v>2.4820183685140485E-2</v>
      </c>
      <c r="BM115" s="9">
        <f t="shared" si="95"/>
        <v>0.12757186933339218</v>
      </c>
      <c r="BN115" s="9">
        <f t="shared" si="96"/>
        <v>1.9338182768699472</v>
      </c>
      <c r="BO115" s="9">
        <f t="shared" si="97"/>
        <v>2.7557602452348973</v>
      </c>
      <c r="BP115" s="21">
        <f t="shared" si="98"/>
        <v>-1.1850546794429241E-3</v>
      </c>
      <c r="BQ115" s="21">
        <f t="shared" si="99"/>
        <v>2.6866639849990543E-3</v>
      </c>
      <c r="BR115" s="21">
        <f t="shared" si="100"/>
        <v>1.0460289979216443E-2</v>
      </c>
      <c r="BS115" s="21">
        <f t="shared" si="101"/>
        <v>1.24869568008111E-2</v>
      </c>
      <c r="BT115" s="21">
        <f t="shared" si="102"/>
        <v>1.1850546794429241E-3</v>
      </c>
      <c r="BU115" s="21">
        <f t="shared" si="103"/>
        <v>2.6866639849990543E-3</v>
      </c>
      <c r="BV115" s="21">
        <f t="shared" si="104"/>
        <v>1.0460289979216443E-2</v>
      </c>
      <c r="BW115" s="21">
        <f t="shared" si="105"/>
        <v>1.24869568008111E-2</v>
      </c>
      <c r="CA115">
        <f t="shared" si="125"/>
        <v>67.722192155031109</v>
      </c>
      <c r="CC115">
        <f t="shared" si="126"/>
        <v>0.10849236075846061</v>
      </c>
      <c r="CD115" s="9">
        <f t="shared" si="106"/>
        <v>67.830684515789571</v>
      </c>
      <c r="CE115">
        <f t="shared" si="107"/>
        <v>5.5011515789573195E-2</v>
      </c>
      <c r="CG115">
        <f t="shared" si="127"/>
        <v>-0.2324205806628788</v>
      </c>
      <c r="CH115" s="9">
        <f t="shared" si="108"/>
        <v>67.489771574368234</v>
      </c>
      <c r="CI115">
        <f t="shared" si="109"/>
        <v>0.28590142563176357</v>
      </c>
      <c r="CK115">
        <f t="shared" si="128"/>
        <v>-0.13605040612662628</v>
      </c>
      <c r="CL115" s="9">
        <f t="shared" si="110"/>
        <v>67.586141748904481</v>
      </c>
      <c r="CM115">
        <f t="shared" si="111"/>
        <v>0.1895312510955165</v>
      </c>
      <c r="CO115">
        <f t="shared" si="129"/>
        <v>0.19077245719365965</v>
      </c>
      <c r="CP115" s="9">
        <f t="shared" si="112"/>
        <v>67.912964612224769</v>
      </c>
      <c r="CQ115">
        <f t="shared" si="113"/>
        <v>0.1372916122247716</v>
      </c>
      <c r="CY115">
        <f t="shared" si="139"/>
        <v>131.55196305215452</v>
      </c>
      <c r="DA115">
        <f t="shared" si="130"/>
        <v>-0.33778083830328964</v>
      </c>
      <c r="DB115" s="9">
        <f t="shared" si="114"/>
        <v>131.21418221385122</v>
      </c>
      <c r="DC115">
        <f t="shared" si="115"/>
        <v>1.7283987861487731</v>
      </c>
      <c r="DE115">
        <f t="shared" si="131"/>
        <v>-0.75521398784707283</v>
      </c>
      <c r="DF115" s="9">
        <f t="shared" si="116"/>
        <v>130.79674906430745</v>
      </c>
      <c r="DG115">
        <f t="shared" si="117"/>
        <v>2.1458319356925415</v>
      </c>
      <c r="DI115">
        <f t="shared" si="132"/>
        <v>-0.7898066535460182</v>
      </c>
      <c r="DJ115" s="9">
        <f t="shared" si="118"/>
        <v>130.76215639860851</v>
      </c>
      <c r="DK115">
        <f t="shared" si="119"/>
        <v>2.1804246013914792</v>
      </c>
      <c r="DM115">
        <f t="shared" si="133"/>
        <v>-0.60301679841396671</v>
      </c>
      <c r="DN115" s="9">
        <f t="shared" si="120"/>
        <v>130.94894625374056</v>
      </c>
      <c r="DO115">
        <f t="shared" si="121"/>
        <v>1.9936347462594313</v>
      </c>
    </row>
    <row r="116" spans="1:119" x14ac:dyDescent="0.2">
      <c r="A116" s="3">
        <v>43945</v>
      </c>
      <c r="B116" s="4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  <c r="R116">
        <f t="shared" si="134"/>
        <v>67.313053501306058</v>
      </c>
      <c r="S116">
        <f t="shared" si="135"/>
        <v>67.924209350299094</v>
      </c>
      <c r="T116">
        <f t="shared" si="136"/>
        <v>67.754280662012448</v>
      </c>
      <c r="U116">
        <f t="shared" si="137"/>
        <v>67.767761044516362</v>
      </c>
      <c r="V116">
        <f>ABS($C116-R116)/$C116*100</f>
        <v>3.4693659907098406</v>
      </c>
      <c r="W116">
        <f>ABS($C116-S116)/$C116*100</f>
        <v>2.5929347710112856</v>
      </c>
      <c r="X116">
        <f>ABS($C116-T116)/$C116*100</f>
        <v>2.8366218890880002</v>
      </c>
      <c r="Y116">
        <f>ABS($C116-U116)/$C116*100</f>
        <v>2.8172902765388037</v>
      </c>
      <c r="Z116" s="9">
        <f t="shared" si="71"/>
        <v>2.4192694986939358</v>
      </c>
      <c r="AA116" s="9">
        <f t="shared" si="72"/>
        <v>1.8081136497008998</v>
      </c>
      <c r="AB116" s="9">
        <f t="shared" si="73"/>
        <v>1.9780423379875458</v>
      </c>
      <c r="AC116" s="9">
        <f t="shared" si="74"/>
        <v>1.9645619554836316</v>
      </c>
      <c r="AD116">
        <f>ABS(Z116)</f>
        <v>2.4192694986939358</v>
      </c>
      <c r="AE116">
        <f>ABS(AA116)</f>
        <v>1.8081136497008998</v>
      </c>
      <c r="AF116">
        <f t="shared" si="75"/>
        <v>1.9780423379875458</v>
      </c>
      <c r="AG116">
        <f t="shared" si="76"/>
        <v>1.9645619554836316</v>
      </c>
      <c r="AH116" s="9">
        <f t="shared" si="77"/>
        <v>5.8528649073108072</v>
      </c>
      <c r="AI116" s="9">
        <f t="shared" si="78"/>
        <v>3.2692749702347084</v>
      </c>
      <c r="AJ116" s="9">
        <f t="shared" si="79"/>
        <v>3.9126514908712364</v>
      </c>
      <c r="AK116" s="9">
        <f t="shared" si="80"/>
        <v>3.8595036769336701</v>
      </c>
      <c r="AL116" s="21">
        <f t="shared" si="81"/>
        <v>3.4693659907098405E-2</v>
      </c>
      <c r="AM116" s="21">
        <f t="shared" si="82"/>
        <v>2.5929347710112856E-2</v>
      </c>
      <c r="AN116" s="21">
        <f t="shared" si="83"/>
        <v>2.836621889088E-2</v>
      </c>
      <c r="AO116" s="21">
        <f t="shared" si="84"/>
        <v>2.8172902765388037E-2</v>
      </c>
      <c r="AP116" s="21">
        <f t="shared" si="85"/>
        <v>3.4693659907098405E-2</v>
      </c>
      <c r="AQ116" s="21">
        <f t="shared" si="85"/>
        <v>2.5929347710112856E-2</v>
      </c>
      <c r="AR116" s="21">
        <f t="shared" si="85"/>
        <v>2.836621889088E-2</v>
      </c>
      <c r="AS116" s="21">
        <f t="shared" si="70"/>
        <v>2.8172902765388037E-2</v>
      </c>
      <c r="AT116" s="21"/>
      <c r="AZ116">
        <f t="shared" si="138"/>
        <v>133.07491815127744</v>
      </c>
      <c r="BA116">
        <f t="shared" si="122"/>
        <v>132.69970400977704</v>
      </c>
      <c r="BB116">
        <f t="shared" si="123"/>
        <v>132.38633382086181</v>
      </c>
      <c r="BC116">
        <f t="shared" si="124"/>
        <v>132.57737038149421</v>
      </c>
      <c r="BD116" s="9">
        <f t="shared" si="86"/>
        <v>0.6968408487225588</v>
      </c>
      <c r="BE116" s="9">
        <f t="shared" si="87"/>
        <v>1.0720549902229664</v>
      </c>
      <c r="BF116" s="9">
        <f t="shared" si="88"/>
        <v>1.3854251791381955</v>
      </c>
      <c r="BG116" s="9">
        <f t="shared" si="89"/>
        <v>1.1943886185057977</v>
      </c>
      <c r="BH116">
        <f t="shared" si="90"/>
        <v>0.6968408487225588</v>
      </c>
      <c r="BI116">
        <f t="shared" si="91"/>
        <v>1.0720549902229664</v>
      </c>
      <c r="BJ116">
        <f t="shared" si="92"/>
        <v>1.3854251791381955</v>
      </c>
      <c r="BK116">
        <f t="shared" si="93"/>
        <v>1.1943886185057977</v>
      </c>
      <c r="BL116" s="9">
        <f t="shared" si="94"/>
        <v>0.48558716844837607</v>
      </c>
      <c r="BM116" s="9">
        <f t="shared" si="95"/>
        <v>1.1493019020619646</v>
      </c>
      <c r="BN116" s="9">
        <f t="shared" si="96"/>
        <v>1.9194029269901012</v>
      </c>
      <c r="BO116" s="9">
        <f t="shared" si="97"/>
        <v>1.4265641720161879</v>
      </c>
      <c r="BP116" s="21">
        <f t="shared" si="98"/>
        <v>5.2091775867472807E-3</v>
      </c>
      <c r="BQ116" s="21">
        <f t="shared" si="99"/>
        <v>8.0140606525400202E-3</v>
      </c>
      <c r="BR116" s="21">
        <f t="shared" si="100"/>
        <v>1.0356634236514716E-2</v>
      </c>
      <c r="BS116" s="21">
        <f t="shared" si="101"/>
        <v>8.9285558284824349E-3</v>
      </c>
      <c r="BT116" s="21">
        <f t="shared" si="102"/>
        <v>5.2091775867472807E-3</v>
      </c>
      <c r="BU116" s="21">
        <f t="shared" si="103"/>
        <v>8.0140606525400202E-3</v>
      </c>
      <c r="BV116" s="21">
        <f t="shared" si="104"/>
        <v>1.0356634236514716E-2</v>
      </c>
      <c r="BW116" s="21">
        <f t="shared" si="105"/>
        <v>8.9285558284824349E-3</v>
      </c>
      <c r="CA116">
        <f t="shared" si="125"/>
        <v>67.754280662012448</v>
      </c>
      <c r="CC116">
        <f t="shared" si="126"/>
        <v>9.6267744154121079E-2</v>
      </c>
      <c r="CD116" s="9">
        <f t="shared" si="106"/>
        <v>67.850548406166567</v>
      </c>
      <c r="CE116">
        <f t="shared" si="107"/>
        <v>1.8817745938334269</v>
      </c>
      <c r="CG116">
        <f t="shared" si="127"/>
        <v>-0.13719730911096054</v>
      </c>
      <c r="CH116" s="9">
        <f t="shared" si="108"/>
        <v>67.617083352901489</v>
      </c>
      <c r="CI116">
        <f t="shared" si="109"/>
        <v>2.1152396470985053</v>
      </c>
      <c r="CK116">
        <f t="shared" si="128"/>
        <v>-2.5078723475369463E-2</v>
      </c>
      <c r="CL116" s="9">
        <f t="shared" si="110"/>
        <v>67.729201938537074</v>
      </c>
      <c r="CM116">
        <f t="shared" si="111"/>
        <v>2.0031210614629202</v>
      </c>
      <c r="CO116">
        <f t="shared" si="129"/>
        <v>5.4304260011063532E-2</v>
      </c>
      <c r="CP116" s="9">
        <f t="shared" si="112"/>
        <v>67.808584922023513</v>
      </c>
      <c r="CQ116">
        <f t="shared" si="113"/>
        <v>1.9237380779764806</v>
      </c>
      <c r="CY116">
        <f t="shared" si="139"/>
        <v>132.38633382086181</v>
      </c>
      <c r="DA116">
        <f t="shared" si="130"/>
        <v>-0.15023658118159725</v>
      </c>
      <c r="DB116" s="9">
        <f t="shared" si="114"/>
        <v>132.23609723968022</v>
      </c>
      <c r="DC116">
        <f t="shared" si="115"/>
        <v>1.5356617603197833</v>
      </c>
      <c r="DE116">
        <f t="shared" si="131"/>
        <v>-0.18296347548750302</v>
      </c>
      <c r="DF116" s="9">
        <f t="shared" si="116"/>
        <v>132.20337034537431</v>
      </c>
      <c r="DG116">
        <f t="shared" si="117"/>
        <v>1.5683886546256929</v>
      </c>
      <c r="DI116">
        <f t="shared" si="132"/>
        <v>0.28215044514116389</v>
      </c>
      <c r="DJ116" s="9">
        <f t="shared" si="118"/>
        <v>132.66848426600296</v>
      </c>
      <c r="DK116">
        <f t="shared" si="119"/>
        <v>1.1032747339970399</v>
      </c>
      <c r="DM116">
        <f t="shared" si="133"/>
        <v>0.63313650931031229</v>
      </c>
      <c r="DN116" s="9">
        <f t="shared" si="120"/>
        <v>133.01947033017211</v>
      </c>
      <c r="DO116">
        <f t="shared" si="121"/>
        <v>0.752288669827891</v>
      </c>
    </row>
    <row r="117" spans="1:119" x14ac:dyDescent="0.2">
      <c r="A117" s="3">
        <v>43948</v>
      </c>
      <c r="B117" s="4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  <c r="R117">
        <f t="shared" si="134"/>
        <v>67.700136621097087</v>
      </c>
      <c r="S117">
        <f t="shared" si="135"/>
        <v>68.502805718203376</v>
      </c>
      <c r="T117">
        <f t="shared" si="136"/>
        <v>68.941106064804984</v>
      </c>
      <c r="U117">
        <f t="shared" si="137"/>
        <v>69.300119369793592</v>
      </c>
      <c r="V117">
        <f>ABS($C117-R117)/$C117*100</f>
        <v>2.9828380410416098</v>
      </c>
      <c r="W117">
        <f>ABS($C117-S117)/$C117*100</f>
        <v>1.8325792427581125</v>
      </c>
      <c r="X117">
        <f>ABS($C117-T117)/$C117*100</f>
        <v>1.2044762900136323</v>
      </c>
      <c r="Y117">
        <f>ABS($C117-U117)/$C117*100</f>
        <v>0.68999502462949991</v>
      </c>
      <c r="Z117" s="9">
        <f t="shared" si="71"/>
        <v>2.0814723789029159</v>
      </c>
      <c r="AA117" s="9">
        <f t="shared" si="72"/>
        <v>1.2788032817966268</v>
      </c>
      <c r="AB117" s="9">
        <f t="shared" si="73"/>
        <v>0.84050293519501906</v>
      </c>
      <c r="AC117" s="9">
        <f t="shared" si="74"/>
        <v>0.48148963020641133</v>
      </c>
      <c r="AD117">
        <f>ABS(Z117)</f>
        <v>2.0814723789029159</v>
      </c>
      <c r="AE117">
        <f>ABS(AA117)</f>
        <v>1.2788032817966268</v>
      </c>
      <c r="AF117">
        <f t="shared" si="75"/>
        <v>0.84050293519501906</v>
      </c>
      <c r="AG117">
        <f t="shared" si="76"/>
        <v>0.48148963020641133</v>
      </c>
      <c r="AH117" s="9">
        <f t="shared" si="77"/>
        <v>4.3325272641357637</v>
      </c>
      <c r="AI117" s="9">
        <f t="shared" si="78"/>
        <v>1.6353378335338229</v>
      </c>
      <c r="AJ117" s="9">
        <f t="shared" si="79"/>
        <v>0.70644518407144241</v>
      </c>
      <c r="AK117" s="9">
        <f t="shared" si="80"/>
        <v>0.23183226399630674</v>
      </c>
      <c r="AL117" s="21">
        <f t="shared" si="81"/>
        <v>2.9828380410416099E-2</v>
      </c>
      <c r="AM117" s="21">
        <f t="shared" si="82"/>
        <v>1.8325792427581124E-2</v>
      </c>
      <c r="AN117" s="21">
        <f t="shared" si="83"/>
        <v>1.2044762900136324E-2</v>
      </c>
      <c r="AO117" s="21">
        <f t="shared" si="84"/>
        <v>6.8999502462949993E-3</v>
      </c>
      <c r="AP117" s="21">
        <f t="shared" si="85"/>
        <v>2.9828380410416099E-2</v>
      </c>
      <c r="AQ117" s="21">
        <f t="shared" si="85"/>
        <v>1.8325792427581124E-2</v>
      </c>
      <c r="AR117" s="21">
        <f t="shared" si="85"/>
        <v>1.2044762900136324E-2</v>
      </c>
      <c r="AS117" s="21">
        <f t="shared" si="70"/>
        <v>6.8999502462949993E-3</v>
      </c>
      <c r="AT117" s="21"/>
      <c r="AZ117">
        <f t="shared" si="138"/>
        <v>133.18641268707304</v>
      </c>
      <c r="BA117">
        <f t="shared" si="122"/>
        <v>133.04276160664838</v>
      </c>
      <c r="BB117">
        <f t="shared" si="123"/>
        <v>133.21758892834472</v>
      </c>
      <c r="BC117">
        <f t="shared" si="124"/>
        <v>133.50899350392871</v>
      </c>
      <c r="BD117" s="9">
        <f t="shared" si="86"/>
        <v>4.8891033129269488</v>
      </c>
      <c r="BE117" s="9">
        <f t="shared" si="87"/>
        <v>5.0327543933516097</v>
      </c>
      <c r="BF117" s="9">
        <f t="shared" si="88"/>
        <v>4.8579270716552685</v>
      </c>
      <c r="BG117" s="9">
        <f t="shared" si="89"/>
        <v>4.5665224960712862</v>
      </c>
      <c r="BH117">
        <f t="shared" si="90"/>
        <v>4.8891033129269488</v>
      </c>
      <c r="BI117">
        <f t="shared" si="91"/>
        <v>5.0327543933516097</v>
      </c>
      <c r="BJ117">
        <f t="shared" si="92"/>
        <v>4.8579270716552685</v>
      </c>
      <c r="BK117">
        <f t="shared" si="93"/>
        <v>4.5665224960712862</v>
      </c>
      <c r="BL117" s="9">
        <f t="shared" si="94"/>
        <v>23.903331204473265</v>
      </c>
      <c r="BM117" s="9">
        <f t="shared" si="95"/>
        <v>25.32861678379993</v>
      </c>
      <c r="BN117" s="9">
        <f t="shared" si="96"/>
        <v>23.599455433521133</v>
      </c>
      <c r="BO117" s="9">
        <f t="shared" si="97"/>
        <v>20.853127707125129</v>
      </c>
      <c r="BP117" s="21">
        <f t="shared" si="98"/>
        <v>3.5408908505740792E-2</v>
      </c>
      <c r="BQ117" s="21">
        <f t="shared" si="99"/>
        <v>3.6449289049563356E-2</v>
      </c>
      <c r="BR117" s="21">
        <f t="shared" si="100"/>
        <v>3.5183117270807585E-2</v>
      </c>
      <c r="BS117" s="21">
        <f t="shared" si="101"/>
        <v>3.3072644798743944E-2</v>
      </c>
      <c r="BT117" s="21">
        <f t="shared" si="102"/>
        <v>3.5408908505740792E-2</v>
      </c>
      <c r="BU117" s="21">
        <f t="shared" si="103"/>
        <v>3.6449289049563356E-2</v>
      </c>
      <c r="BV117" s="21">
        <f t="shared" si="104"/>
        <v>3.5183117270807585E-2</v>
      </c>
      <c r="BW117" s="21">
        <f t="shared" si="105"/>
        <v>3.3072644798743944E-2</v>
      </c>
      <c r="CA117">
        <f t="shared" si="125"/>
        <v>68.941106064804984</v>
      </c>
      <c r="CC117">
        <f t="shared" si="126"/>
        <v>0.27075696953626749</v>
      </c>
      <c r="CD117" s="9">
        <f t="shared" si="106"/>
        <v>69.211863034341249</v>
      </c>
      <c r="CE117">
        <f t="shared" si="107"/>
        <v>0.56974596565875402</v>
      </c>
      <c r="CG117">
        <f t="shared" si="127"/>
        <v>0.33945086717429818</v>
      </c>
      <c r="CH117" s="9">
        <f t="shared" si="108"/>
        <v>69.280556931979277</v>
      </c>
      <c r="CI117">
        <f t="shared" si="109"/>
        <v>0.50105206802072644</v>
      </c>
      <c r="CK117">
        <f t="shared" si="128"/>
        <v>0.77477799986144824</v>
      </c>
      <c r="CL117" s="9">
        <f t="shared" si="110"/>
        <v>69.715884064666426</v>
      </c>
      <c r="CM117">
        <f t="shared" si="111"/>
        <v>6.572493533357715E-2</v>
      </c>
      <c r="CO117">
        <f t="shared" si="129"/>
        <v>1.0282724428031298</v>
      </c>
      <c r="CP117" s="9">
        <f t="shared" si="112"/>
        <v>69.969378507608113</v>
      </c>
      <c r="CQ117">
        <f t="shared" si="113"/>
        <v>0.18776950760810962</v>
      </c>
      <c r="CY117">
        <f t="shared" si="139"/>
        <v>133.21758892834472</v>
      </c>
      <c r="DA117">
        <f t="shared" si="130"/>
        <v>6.8020890047250926E-3</v>
      </c>
      <c r="DB117" s="9">
        <f t="shared" si="114"/>
        <v>133.22439101734946</v>
      </c>
      <c r="DC117">
        <f t="shared" si="115"/>
        <v>4.851124982650532</v>
      </c>
      <c r="DE117">
        <f t="shared" si="131"/>
        <v>0.18215521438184831</v>
      </c>
      <c r="DF117" s="9">
        <f t="shared" si="116"/>
        <v>133.39974414272658</v>
      </c>
      <c r="DG117">
        <f t="shared" si="117"/>
        <v>4.6757718572734177</v>
      </c>
      <c r="DI117">
        <f t="shared" si="132"/>
        <v>0.64455952228672109</v>
      </c>
      <c r="DJ117" s="9">
        <f t="shared" si="118"/>
        <v>133.86214845063145</v>
      </c>
      <c r="DK117">
        <f t="shared" si="119"/>
        <v>4.2133675493685416</v>
      </c>
      <c r="DM117">
        <f t="shared" si="133"/>
        <v>0.80351850373875255</v>
      </c>
      <c r="DN117" s="9">
        <f t="shared" si="120"/>
        <v>134.02110743208348</v>
      </c>
      <c r="DO117">
        <f t="shared" si="121"/>
        <v>4.0544085679165107</v>
      </c>
    </row>
    <row r="118" spans="1:119" x14ac:dyDescent="0.2">
      <c r="A118" s="3">
        <v>43949</v>
      </c>
      <c r="B118" s="4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  <c r="R118">
        <f t="shared" si="134"/>
        <v>68.033172201721555</v>
      </c>
      <c r="S118">
        <f t="shared" si="135"/>
        <v>68.912022768378293</v>
      </c>
      <c r="T118">
        <f t="shared" si="136"/>
        <v>69.44540782592199</v>
      </c>
      <c r="U118">
        <f t="shared" si="137"/>
        <v>69.675681281354599</v>
      </c>
      <c r="V118">
        <f>ABS($C118-R118)/$C118*100</f>
        <v>0.89921834247424803</v>
      </c>
      <c r="W118">
        <f>ABS($C118-S118)/$C118*100</f>
        <v>0.38096271181500374</v>
      </c>
      <c r="X118">
        <f>ABS($C118-T118)/$C118*100</f>
        <v>1.1579201050451131</v>
      </c>
      <c r="Y118">
        <f>ABS($C118-U118)/$C118*100</f>
        <v>1.493348818565744</v>
      </c>
      <c r="Z118" s="9">
        <f t="shared" si="71"/>
        <v>0.61731779827844946</v>
      </c>
      <c r="AA118" s="9">
        <f t="shared" si="72"/>
        <v>-0.26153276837828798</v>
      </c>
      <c r="AB118" s="9">
        <f t="shared" si="73"/>
        <v>-0.7949178259219849</v>
      </c>
      <c r="AC118" s="9">
        <f t="shared" si="74"/>
        <v>-1.0251912813545943</v>
      </c>
      <c r="AD118">
        <f>ABS(Z118)</f>
        <v>0.61731779827844946</v>
      </c>
      <c r="AE118">
        <f>ABS(AA118)</f>
        <v>0.26153276837828798</v>
      </c>
      <c r="AF118">
        <f t="shared" si="75"/>
        <v>0.7949178259219849</v>
      </c>
      <c r="AG118">
        <f t="shared" si="76"/>
        <v>1.0251912813545943</v>
      </c>
      <c r="AH118" s="9">
        <f t="shared" si="77"/>
        <v>0.3810812640713524</v>
      </c>
      <c r="AI118" s="9">
        <f t="shared" si="78"/>
        <v>6.8399388935611233E-2</v>
      </c>
      <c r="AJ118" s="9">
        <f t="shared" si="79"/>
        <v>0.63189434996853511</v>
      </c>
      <c r="AK118" s="9">
        <f t="shared" si="80"/>
        <v>1.0510171633654748</v>
      </c>
      <c r="AL118" s="21">
        <f t="shared" si="81"/>
        <v>8.9921834247424798E-3</v>
      </c>
      <c r="AM118" s="21">
        <f t="shared" si="82"/>
        <v>-3.8096271181500374E-3</v>
      </c>
      <c r="AN118" s="21">
        <f t="shared" si="83"/>
        <v>-1.157920105045113E-2</v>
      </c>
      <c r="AO118" s="21">
        <f t="shared" si="84"/>
        <v>-1.4933488185657439E-2</v>
      </c>
      <c r="AP118" s="21">
        <f t="shared" si="85"/>
        <v>8.9921834247424798E-3</v>
      </c>
      <c r="AQ118" s="21">
        <f t="shared" si="85"/>
        <v>3.8096271181500374E-3</v>
      </c>
      <c r="AR118" s="21">
        <f t="shared" si="85"/>
        <v>1.157920105045113E-2</v>
      </c>
      <c r="AS118" s="21">
        <f t="shared" si="70"/>
        <v>1.4933488185657439E-2</v>
      </c>
      <c r="AT118" s="21"/>
      <c r="AZ118">
        <f t="shared" si="138"/>
        <v>133.96866921714135</v>
      </c>
      <c r="BA118">
        <f t="shared" si="122"/>
        <v>134.65324301252087</v>
      </c>
      <c r="BB118">
        <f t="shared" si="123"/>
        <v>136.13234517133787</v>
      </c>
      <c r="BC118">
        <f t="shared" si="124"/>
        <v>137.0708810508643</v>
      </c>
      <c r="BD118" s="9">
        <f t="shared" si="86"/>
        <v>6.9496807828586498</v>
      </c>
      <c r="BE118" s="9">
        <f t="shared" si="87"/>
        <v>6.265106987479129</v>
      </c>
      <c r="BF118" s="9">
        <f t="shared" si="88"/>
        <v>4.7860048286621293</v>
      </c>
      <c r="BG118" s="9">
        <f t="shared" si="89"/>
        <v>3.8474689491357026</v>
      </c>
      <c r="BH118">
        <f t="shared" si="90"/>
        <v>6.9496807828586498</v>
      </c>
      <c r="BI118">
        <f t="shared" si="91"/>
        <v>6.265106987479129</v>
      </c>
      <c r="BJ118">
        <f t="shared" si="92"/>
        <v>4.7860048286621293</v>
      </c>
      <c r="BK118">
        <f t="shared" si="93"/>
        <v>3.8474689491357026</v>
      </c>
      <c r="BL118" s="9">
        <f t="shared" si="94"/>
        <v>48.298062983634814</v>
      </c>
      <c r="BM118" s="9">
        <f t="shared" si="95"/>
        <v>39.251565564559804</v>
      </c>
      <c r="BN118" s="9">
        <f t="shared" si="96"/>
        <v>22.905842219977217</v>
      </c>
      <c r="BO118" s="9">
        <f t="shared" si="97"/>
        <v>14.803017314563387</v>
      </c>
      <c r="BP118" s="21">
        <f t="shared" si="98"/>
        <v>4.9317074624125601E-2</v>
      </c>
      <c r="BQ118" s="21">
        <f t="shared" si="99"/>
        <v>4.445912819358961E-2</v>
      </c>
      <c r="BR118" s="21">
        <f t="shared" si="100"/>
        <v>3.3962963862847736E-2</v>
      </c>
      <c r="BS118" s="21">
        <f t="shared" si="101"/>
        <v>2.7302824288928322E-2</v>
      </c>
      <c r="BT118" s="21">
        <f t="shared" si="102"/>
        <v>4.9317074624125601E-2</v>
      </c>
      <c r="BU118" s="21">
        <f t="shared" si="103"/>
        <v>4.445912819358961E-2</v>
      </c>
      <c r="BV118" s="21">
        <f t="shared" si="104"/>
        <v>3.3962963862847736E-2</v>
      </c>
      <c r="BW118" s="21">
        <f t="shared" si="105"/>
        <v>2.7302824288928322E-2</v>
      </c>
      <c r="CA118">
        <f t="shared" si="125"/>
        <v>69.44540782592199</v>
      </c>
      <c r="CC118">
        <f t="shared" si="126"/>
        <v>0.3081241361891856</v>
      </c>
      <c r="CD118" s="9">
        <f t="shared" si="106"/>
        <v>69.753531962111182</v>
      </c>
      <c r="CE118">
        <f t="shared" si="107"/>
        <v>1.1030419621111776</v>
      </c>
      <c r="CG118">
        <f t="shared" si="127"/>
        <v>0.39879718899367289</v>
      </c>
      <c r="CH118" s="9">
        <f t="shared" si="108"/>
        <v>69.844205014915659</v>
      </c>
      <c r="CI118">
        <f t="shared" si="109"/>
        <v>1.1937150149156537</v>
      </c>
      <c r="CK118">
        <f t="shared" si="128"/>
        <v>0.59626368229011617</v>
      </c>
      <c r="CL118" s="9">
        <f t="shared" si="110"/>
        <v>70.041671508212104</v>
      </c>
      <c r="CM118">
        <f t="shared" si="111"/>
        <v>1.3911815082120995</v>
      </c>
      <c r="CO118">
        <f t="shared" si="129"/>
        <v>0.57765765655306311</v>
      </c>
      <c r="CP118" s="9">
        <f t="shared" si="112"/>
        <v>70.023065482475047</v>
      </c>
      <c r="CQ118">
        <f t="shared" si="113"/>
        <v>1.3725754824750425</v>
      </c>
      <c r="CY118">
        <f t="shared" si="139"/>
        <v>136.13234517133787</v>
      </c>
      <c r="DA118">
        <f t="shared" si="130"/>
        <v>0.47207475364287305</v>
      </c>
      <c r="DB118" s="9">
        <f t="shared" si="114"/>
        <v>136.60441992498076</v>
      </c>
      <c r="DC118">
        <f t="shared" si="115"/>
        <v>4.3139300750192433</v>
      </c>
      <c r="DE118">
        <f t="shared" si="131"/>
        <v>1.1658915846819167</v>
      </c>
      <c r="DF118" s="9">
        <f t="shared" si="116"/>
        <v>137.2982367560198</v>
      </c>
      <c r="DG118">
        <f t="shared" si="117"/>
        <v>3.6201132439801995</v>
      </c>
      <c r="DI118">
        <f t="shared" si="132"/>
        <v>2.142889357952964</v>
      </c>
      <c r="DJ118" s="9">
        <f t="shared" si="118"/>
        <v>138.27523452929083</v>
      </c>
      <c r="DK118">
        <f t="shared" si="119"/>
        <v>2.6431154707091764</v>
      </c>
      <c r="DM118">
        <f t="shared" si="133"/>
        <v>2.6191829594975342</v>
      </c>
      <c r="DN118" s="9">
        <f t="shared" si="120"/>
        <v>138.7515281308354</v>
      </c>
      <c r="DO118">
        <f t="shared" si="121"/>
        <v>2.1668218691646075</v>
      </c>
    </row>
    <row r="119" spans="1:119" x14ac:dyDescent="0.2">
      <c r="A119" s="3">
        <v>43950</v>
      </c>
      <c r="B119" s="4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  <c r="R119">
        <f t="shared" si="134"/>
        <v>68.131943049446107</v>
      </c>
      <c r="S119">
        <f t="shared" si="135"/>
        <v>68.828332282497229</v>
      </c>
      <c r="T119">
        <f t="shared" si="136"/>
        <v>68.96845713036879</v>
      </c>
      <c r="U119">
        <f t="shared" si="137"/>
        <v>68.876032081898018</v>
      </c>
      <c r="V119">
        <f>ABS($C119-R119)/$C119*100</f>
        <v>3.9113996001399398</v>
      </c>
      <c r="W119">
        <f>ABS($C119-S119)/$C119*100</f>
        <v>2.929260184435162</v>
      </c>
      <c r="X119">
        <f>ABS($C119-T119)/$C119*100</f>
        <v>2.7316377490460817</v>
      </c>
      <c r="Y119">
        <f>ABS($C119-U119)/$C119*100</f>
        <v>2.8619876723265683</v>
      </c>
      <c r="Z119" s="9">
        <f t="shared" si="71"/>
        <v>2.773390950553889</v>
      </c>
      <c r="AA119" s="9">
        <f t="shared" si="72"/>
        <v>2.0770017175027675</v>
      </c>
      <c r="AB119" s="9">
        <f t="shared" si="73"/>
        <v>1.936876869631206</v>
      </c>
      <c r="AC119" s="9">
        <f t="shared" si="74"/>
        <v>2.0293019181019787</v>
      </c>
      <c r="AD119">
        <f>ABS(Z119)</f>
        <v>2.773390950553889</v>
      </c>
      <c r="AE119">
        <f>ABS(AA119)</f>
        <v>2.0770017175027675</v>
      </c>
      <c r="AF119">
        <f t="shared" si="75"/>
        <v>1.936876869631206</v>
      </c>
      <c r="AG119">
        <f t="shared" si="76"/>
        <v>2.0293019181019787</v>
      </c>
      <c r="AH119" s="9">
        <f t="shared" si="77"/>
        <v>7.6916973646142042</v>
      </c>
      <c r="AI119" s="9">
        <f t="shared" si="78"/>
        <v>4.3139361345094462</v>
      </c>
      <c r="AJ119" s="9">
        <f t="shared" si="79"/>
        <v>3.7514920081123795</v>
      </c>
      <c r="AK119" s="9">
        <f t="shared" si="80"/>
        <v>4.11806627481237</v>
      </c>
      <c r="AL119" s="21">
        <f t="shared" si="81"/>
        <v>3.91139960013994E-2</v>
      </c>
      <c r="AM119" s="21">
        <f t="shared" si="82"/>
        <v>2.9292601844351621E-2</v>
      </c>
      <c r="AN119" s="21">
        <f t="shared" si="83"/>
        <v>2.7316377490460817E-2</v>
      </c>
      <c r="AO119" s="21">
        <f t="shared" si="84"/>
        <v>2.8619876723265682E-2</v>
      </c>
      <c r="AP119" s="21">
        <f t="shared" si="85"/>
        <v>3.91139960013994E-2</v>
      </c>
      <c r="AQ119" s="21">
        <f t="shared" si="85"/>
        <v>2.9292601844351621E-2</v>
      </c>
      <c r="AR119" s="21">
        <f t="shared" si="85"/>
        <v>2.7316377490460817E-2</v>
      </c>
      <c r="AS119" s="21">
        <f t="shared" si="70"/>
        <v>2.8619876723265682E-2</v>
      </c>
      <c r="AT119" s="21"/>
      <c r="AZ119">
        <f t="shared" si="138"/>
        <v>135.08061814239875</v>
      </c>
      <c r="BA119">
        <f t="shared" si="122"/>
        <v>136.65807724851419</v>
      </c>
      <c r="BB119">
        <f t="shared" si="123"/>
        <v>139.00394806853515</v>
      </c>
      <c r="BC119">
        <f t="shared" si="124"/>
        <v>140.07190683119015</v>
      </c>
      <c r="BD119" s="9">
        <f t="shared" si="86"/>
        <v>9.1938878576012542</v>
      </c>
      <c r="BE119" s="9">
        <f t="shared" si="87"/>
        <v>7.6164287514858131</v>
      </c>
      <c r="BF119" s="9">
        <f t="shared" si="88"/>
        <v>5.2705579314648503</v>
      </c>
      <c r="BG119" s="9">
        <f t="shared" si="89"/>
        <v>4.2025991688098543</v>
      </c>
      <c r="BH119">
        <f t="shared" si="90"/>
        <v>9.1938878576012542</v>
      </c>
      <c r="BI119">
        <f t="shared" si="91"/>
        <v>7.6164287514858131</v>
      </c>
      <c r="BJ119">
        <f t="shared" si="92"/>
        <v>5.2705579314648503</v>
      </c>
      <c r="BK119">
        <f t="shared" si="93"/>
        <v>4.2025991688098543</v>
      </c>
      <c r="BL119" s="9">
        <f t="shared" si="94"/>
        <v>84.527573938147782</v>
      </c>
      <c r="BM119" s="9">
        <f t="shared" si="95"/>
        <v>58.009986926459739</v>
      </c>
      <c r="BN119" s="9">
        <f t="shared" si="96"/>
        <v>27.778780908927043</v>
      </c>
      <c r="BO119" s="9">
        <f t="shared" si="97"/>
        <v>17.66183977368128</v>
      </c>
      <c r="BP119" s="21">
        <f t="shared" si="98"/>
        <v>6.3724965085662846E-2</v>
      </c>
      <c r="BQ119" s="21">
        <f t="shared" si="99"/>
        <v>5.2791230846327163E-2</v>
      </c>
      <c r="BR119" s="21">
        <f t="shared" si="100"/>
        <v>3.6531457133977992E-2</v>
      </c>
      <c r="BS119" s="21">
        <f t="shared" si="101"/>
        <v>2.9129187722256724E-2</v>
      </c>
      <c r="BT119" s="21">
        <f t="shared" si="102"/>
        <v>6.3724965085662846E-2</v>
      </c>
      <c r="BU119" s="21">
        <f t="shared" si="103"/>
        <v>5.2791230846327163E-2</v>
      </c>
      <c r="BV119" s="21">
        <f t="shared" si="104"/>
        <v>3.6531457133977992E-2</v>
      </c>
      <c r="BW119" s="21">
        <f t="shared" si="105"/>
        <v>2.9129187722256724E-2</v>
      </c>
      <c r="CA119">
        <f t="shared" si="125"/>
        <v>68.96845713036879</v>
      </c>
      <c r="CC119">
        <f t="shared" si="126"/>
        <v>0.18251216311040402</v>
      </c>
      <c r="CD119" s="9">
        <f t="shared" si="106"/>
        <v>69.150969293479193</v>
      </c>
      <c r="CE119">
        <f t="shared" si="107"/>
        <v>1.7543647065208035</v>
      </c>
      <c r="CG119">
        <f t="shared" si="127"/>
        <v>8.3527950556798874E-2</v>
      </c>
      <c r="CH119" s="9">
        <f t="shared" si="108"/>
        <v>69.05198508092559</v>
      </c>
      <c r="CI119">
        <f t="shared" si="109"/>
        <v>1.8533489190744064</v>
      </c>
      <c r="CK119">
        <f t="shared" si="128"/>
        <v>-0.1120578070864722</v>
      </c>
      <c r="CL119" s="9">
        <f t="shared" si="110"/>
        <v>68.856399323282318</v>
      </c>
      <c r="CM119">
        <f t="shared" si="111"/>
        <v>2.0489346767176784</v>
      </c>
      <c r="CO119">
        <f t="shared" si="129"/>
        <v>-0.32930552625832271</v>
      </c>
      <c r="CP119" s="9">
        <f t="shared" si="112"/>
        <v>68.639151604110467</v>
      </c>
      <c r="CQ119">
        <f t="shared" si="113"/>
        <v>2.2661823958895297</v>
      </c>
      <c r="CY119">
        <f t="shared" si="139"/>
        <v>139.00394806853515</v>
      </c>
      <c r="DA119">
        <f t="shared" si="130"/>
        <v>0.85599925661157772</v>
      </c>
      <c r="DB119" s="9">
        <f t="shared" si="114"/>
        <v>139.85994732514672</v>
      </c>
      <c r="DC119">
        <f t="shared" si="115"/>
        <v>4.4145586748532821</v>
      </c>
      <c r="DE119">
        <f t="shared" si="131"/>
        <v>1.7799476571874466</v>
      </c>
      <c r="DF119" s="9">
        <f t="shared" si="116"/>
        <v>140.7838957257226</v>
      </c>
      <c r="DG119">
        <f t="shared" si="117"/>
        <v>3.490610274277401</v>
      </c>
      <c r="DI119">
        <f t="shared" si="132"/>
        <v>2.6238402938542111</v>
      </c>
      <c r="DJ119" s="9">
        <f t="shared" si="118"/>
        <v>141.62778836238937</v>
      </c>
      <c r="DK119">
        <f t="shared" si="119"/>
        <v>2.6467176376106352</v>
      </c>
      <c r="DM119">
        <f t="shared" si="133"/>
        <v>2.8362641059193132</v>
      </c>
      <c r="DN119" s="9">
        <f t="shared" si="120"/>
        <v>141.84021217445448</v>
      </c>
      <c r="DO119">
        <f t="shared" si="121"/>
        <v>2.4342938255455238</v>
      </c>
    </row>
    <row r="120" spans="1:119" x14ac:dyDescent="0.2">
      <c r="A120" s="3">
        <v>43951</v>
      </c>
      <c r="B120" s="4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  <c r="R120">
        <f t="shared" si="134"/>
        <v>68.57568560153473</v>
      </c>
      <c r="S120">
        <f t="shared" si="135"/>
        <v>69.492972832098104</v>
      </c>
      <c r="T120">
        <f t="shared" si="136"/>
        <v>70.130583252147517</v>
      </c>
      <c r="U120">
        <f t="shared" si="137"/>
        <v>70.458887578017567</v>
      </c>
      <c r="V120">
        <f>ABS($C120-R120)/$C120*100</f>
        <v>5.2837119121958684</v>
      </c>
      <c r="W120">
        <f>ABS($C120-S120)/$C120*100</f>
        <v>4.0167607934839005</v>
      </c>
      <c r="X120">
        <f>ABS($C120-T120)/$C120*100</f>
        <v>3.1360974548174858</v>
      </c>
      <c r="Y120">
        <f>ABS($C120-U120)/$C120*100</f>
        <v>2.6826456688555522</v>
      </c>
      <c r="Z120" s="9">
        <f t="shared" si="71"/>
        <v>3.8254683984652758</v>
      </c>
      <c r="AA120" s="9">
        <f t="shared" si="72"/>
        <v>2.9081811679019012</v>
      </c>
      <c r="AB120" s="9">
        <f t="shared" si="73"/>
        <v>2.2705707478524886</v>
      </c>
      <c r="AC120" s="9">
        <f t="shared" si="74"/>
        <v>1.9422664219824384</v>
      </c>
      <c r="AD120">
        <f>ABS(Z120)</f>
        <v>3.8254683984652758</v>
      </c>
      <c r="AE120">
        <f>ABS(AA120)</f>
        <v>2.9081811679019012</v>
      </c>
      <c r="AF120">
        <f t="shared" si="75"/>
        <v>2.2705707478524886</v>
      </c>
      <c r="AG120">
        <f t="shared" si="76"/>
        <v>1.9422664219824384</v>
      </c>
      <c r="AH120" s="9">
        <f t="shared" si="77"/>
        <v>14.634208467656482</v>
      </c>
      <c r="AI120" s="9">
        <f t="shared" si="78"/>
        <v>8.4575177053392654</v>
      </c>
      <c r="AJ120" s="9">
        <f t="shared" si="79"/>
        <v>5.1554915210034089</v>
      </c>
      <c r="AK120" s="9">
        <f t="shared" si="80"/>
        <v>3.7723988539604631</v>
      </c>
      <c r="AL120" s="21">
        <f t="shared" si="81"/>
        <v>5.2837119121958681E-2</v>
      </c>
      <c r="AM120" s="21">
        <f t="shared" si="82"/>
        <v>4.0167607934839006E-2</v>
      </c>
      <c r="AN120" s="21">
        <f t="shared" si="83"/>
        <v>3.1360974548174859E-2</v>
      </c>
      <c r="AO120" s="21">
        <f t="shared" si="84"/>
        <v>2.682645668855552E-2</v>
      </c>
      <c r="AP120" s="21">
        <f t="shared" si="85"/>
        <v>5.2837119121958681E-2</v>
      </c>
      <c r="AQ120" s="21">
        <f t="shared" si="85"/>
        <v>4.0167607934839006E-2</v>
      </c>
      <c r="AR120" s="21">
        <f t="shared" si="85"/>
        <v>3.1360974548174859E-2</v>
      </c>
      <c r="AS120" s="21">
        <f t="shared" si="70"/>
        <v>2.682645668855552E-2</v>
      </c>
      <c r="AT120" s="21"/>
      <c r="AZ120">
        <f t="shared" si="138"/>
        <v>136.55164019961495</v>
      </c>
      <c r="BA120">
        <f t="shared" si="122"/>
        <v>139.09533444898966</v>
      </c>
      <c r="BB120">
        <f t="shared" si="123"/>
        <v>142.16628282741408</v>
      </c>
      <c r="BC120">
        <f t="shared" si="124"/>
        <v>143.34993418286183</v>
      </c>
      <c r="BD120" s="9">
        <f t="shared" si="86"/>
        <v>3.5178028003850557</v>
      </c>
      <c r="BE120" s="9">
        <f t="shared" si="87"/>
        <v>0.97410855101034599</v>
      </c>
      <c r="BF120" s="9">
        <f t="shared" si="88"/>
        <v>-2.0968398274140725</v>
      </c>
      <c r="BG120" s="9">
        <f t="shared" si="89"/>
        <v>-3.2804911828618231</v>
      </c>
      <c r="BH120">
        <f t="shared" si="90"/>
        <v>3.5178028003850557</v>
      </c>
      <c r="BI120">
        <f t="shared" si="91"/>
        <v>0.97410855101034599</v>
      </c>
      <c r="BJ120">
        <f t="shared" si="92"/>
        <v>2.0968398274140725</v>
      </c>
      <c r="BK120">
        <f t="shared" si="93"/>
        <v>3.2804911828618231</v>
      </c>
      <c r="BL120" s="9">
        <f t="shared" si="94"/>
        <v>12.37493654239694</v>
      </c>
      <c r="BM120" s="9">
        <f t="shared" si="95"/>
        <v>0.94888746915147582</v>
      </c>
      <c r="BN120" s="9">
        <f t="shared" si="96"/>
        <v>4.3967372618298777</v>
      </c>
      <c r="BO120" s="9">
        <f t="shared" si="97"/>
        <v>10.761622400834163</v>
      </c>
      <c r="BP120" s="21">
        <f t="shared" si="98"/>
        <v>2.5114705427828791E-2</v>
      </c>
      <c r="BQ120" s="21">
        <f t="shared" si="99"/>
        <v>6.9544686560247546E-3</v>
      </c>
      <c r="BR120" s="21">
        <f t="shared" si="100"/>
        <v>-1.4970001896945306E-2</v>
      </c>
      <c r="BS120" s="21">
        <f t="shared" si="101"/>
        <v>-2.3420462826155616E-2</v>
      </c>
      <c r="BT120" s="21">
        <f t="shared" si="102"/>
        <v>2.5114705427828791E-2</v>
      </c>
      <c r="BU120" s="21">
        <f t="shared" si="103"/>
        <v>6.9544686560247546E-3</v>
      </c>
      <c r="BV120" s="21">
        <f t="shared" si="104"/>
        <v>1.4970001896945306E-2</v>
      </c>
      <c r="BW120" s="21">
        <f t="shared" si="105"/>
        <v>2.3420462826155616E-2</v>
      </c>
      <c r="CA120">
        <f t="shared" si="125"/>
        <v>70.130583252147517</v>
      </c>
      <c r="CC120">
        <f t="shared" si="126"/>
        <v>0.33925039649733557</v>
      </c>
      <c r="CD120" s="9">
        <f t="shared" si="106"/>
        <v>70.469833648644851</v>
      </c>
      <c r="CE120">
        <f t="shared" si="107"/>
        <v>1.9313203513551542</v>
      </c>
      <c r="CG120">
        <f t="shared" si="127"/>
        <v>0.47182329219669278</v>
      </c>
      <c r="CH120" s="9">
        <f t="shared" si="108"/>
        <v>70.602406544344205</v>
      </c>
      <c r="CI120">
        <f t="shared" si="109"/>
        <v>1.7987474556557999</v>
      </c>
      <c r="CK120">
        <f t="shared" si="128"/>
        <v>0.72890358596455895</v>
      </c>
      <c r="CL120" s="9">
        <f t="shared" si="110"/>
        <v>70.859486838112076</v>
      </c>
      <c r="CM120">
        <f t="shared" si="111"/>
        <v>1.5416671618879292</v>
      </c>
      <c r="CO120">
        <f t="shared" si="129"/>
        <v>0.95332569105353948</v>
      </c>
      <c r="CP120" s="9">
        <f t="shared" si="112"/>
        <v>71.083908943201052</v>
      </c>
      <c r="CQ120">
        <f t="shared" si="113"/>
        <v>1.3172450567989529</v>
      </c>
      <c r="CY120">
        <f t="shared" si="139"/>
        <v>142.16628282741408</v>
      </c>
      <c r="DA120">
        <f t="shared" si="130"/>
        <v>1.2250129369743537</v>
      </c>
      <c r="DB120" s="9">
        <f t="shared" si="114"/>
        <v>143.39129576438845</v>
      </c>
      <c r="DC120">
        <f t="shared" si="115"/>
        <v>3.3218527643884386</v>
      </c>
      <c r="DE120">
        <f t="shared" si="131"/>
        <v>2.2776070137963798</v>
      </c>
      <c r="DF120" s="9">
        <f t="shared" si="116"/>
        <v>144.44388984121045</v>
      </c>
      <c r="DG120">
        <f t="shared" si="117"/>
        <v>4.3744468412104425</v>
      </c>
      <c r="DI120">
        <f t="shared" si="132"/>
        <v>2.979246640770524</v>
      </c>
      <c r="DJ120" s="9">
        <f t="shared" si="118"/>
        <v>145.14552946818461</v>
      </c>
      <c r="DK120">
        <f t="shared" si="119"/>
        <v>5.0760864681845987</v>
      </c>
      <c r="DM120">
        <f t="shared" si="133"/>
        <v>3.1166848674645813</v>
      </c>
      <c r="DN120" s="9">
        <f t="shared" si="120"/>
        <v>145.28296769487866</v>
      </c>
      <c r="DO120">
        <f t="shared" si="121"/>
        <v>5.2135246948786573</v>
      </c>
    </row>
    <row r="121" spans="1:119" x14ac:dyDescent="0.2">
      <c r="A121" s="3">
        <v>43952</v>
      </c>
      <c r="B121" s="4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  <c r="R121">
        <f t="shared" si="134"/>
        <v>69.187760545289166</v>
      </c>
      <c r="S121">
        <f t="shared" si="135"/>
        <v>70.423590805826706</v>
      </c>
      <c r="T121">
        <f t="shared" si="136"/>
        <v>71.492925700859018</v>
      </c>
      <c r="U121">
        <f t="shared" si="137"/>
        <v>71.973855387163866</v>
      </c>
      <c r="V121">
        <f>ABS($C121-R121)/$C121*100</f>
        <v>2.8746625591910702</v>
      </c>
      <c r="W121">
        <f>ABS($C121-S121)/$C121*100</f>
        <v>1.1398119132346738</v>
      </c>
      <c r="X121">
        <f>ABS($C121-T121)/$C121*100</f>
        <v>0.36131359940943975</v>
      </c>
      <c r="Y121">
        <f>ABS($C121-U121)/$C121*100</f>
        <v>1.0364396289198874</v>
      </c>
      <c r="Z121" s="9">
        <f t="shared" si="71"/>
        <v>2.0477814547108295</v>
      </c>
      <c r="AA121" s="9">
        <f t="shared" si="72"/>
        <v>0.81195119417328954</v>
      </c>
      <c r="AB121" s="9">
        <f t="shared" si="73"/>
        <v>-0.25738370085902318</v>
      </c>
      <c r="AC121" s="9">
        <f t="shared" si="74"/>
        <v>-0.73831338716387052</v>
      </c>
      <c r="AD121">
        <f>ABS(Z121)</f>
        <v>2.0477814547108295</v>
      </c>
      <c r="AE121">
        <f>ABS(AA121)</f>
        <v>0.81195119417328954</v>
      </c>
      <c r="AF121">
        <f t="shared" si="75"/>
        <v>0.25738370085902318</v>
      </c>
      <c r="AG121">
        <f t="shared" si="76"/>
        <v>0.73831338716387052</v>
      </c>
      <c r="AH121" s="9">
        <f t="shared" si="77"/>
        <v>4.1934088862576013</v>
      </c>
      <c r="AI121" s="9">
        <f t="shared" si="78"/>
        <v>0.65926474171943095</v>
      </c>
      <c r="AJ121" s="9">
        <f t="shared" si="79"/>
        <v>6.6246369467887131E-2</v>
      </c>
      <c r="AK121" s="9">
        <f t="shared" si="80"/>
        <v>0.54510665766538735</v>
      </c>
      <c r="AL121" s="21">
        <f t="shared" si="81"/>
        <v>2.8746625591910702E-2</v>
      </c>
      <c r="AM121" s="21">
        <f t="shared" si="82"/>
        <v>1.1398119132346738E-2</v>
      </c>
      <c r="AN121" s="21">
        <f t="shared" si="83"/>
        <v>-3.6131359940943975E-3</v>
      </c>
      <c r="AO121" s="21">
        <f t="shared" si="84"/>
        <v>-1.0364396289198875E-2</v>
      </c>
      <c r="AP121" s="21">
        <f t="shared" si="85"/>
        <v>2.8746625591910702E-2</v>
      </c>
      <c r="AQ121" s="21">
        <f t="shared" si="85"/>
        <v>1.1398119132346738E-2</v>
      </c>
      <c r="AR121" s="21">
        <f t="shared" si="85"/>
        <v>3.6131359940943975E-3</v>
      </c>
      <c r="AS121" s="21">
        <f t="shared" si="70"/>
        <v>1.0364396289198875E-2</v>
      </c>
      <c r="AT121" s="21"/>
      <c r="AZ121">
        <f t="shared" si="138"/>
        <v>137.11448864767655</v>
      </c>
      <c r="BA121">
        <f t="shared" si="122"/>
        <v>139.40704918531299</v>
      </c>
      <c r="BB121">
        <f t="shared" si="123"/>
        <v>140.90817893096565</v>
      </c>
      <c r="BC121">
        <f t="shared" si="124"/>
        <v>140.79115106022959</v>
      </c>
      <c r="BD121" s="9">
        <f t="shared" si="86"/>
        <v>-1.6350576476765468</v>
      </c>
      <c r="BE121" s="9">
        <f t="shared" si="87"/>
        <v>-3.9276181853129799</v>
      </c>
      <c r="BF121" s="9">
        <f t="shared" si="88"/>
        <v>-5.4287479309656419</v>
      </c>
      <c r="BG121" s="9">
        <f t="shared" si="89"/>
        <v>-5.3117200602295895</v>
      </c>
      <c r="BH121">
        <f t="shared" si="90"/>
        <v>1.6350576476765468</v>
      </c>
      <c r="BI121">
        <f t="shared" si="91"/>
        <v>3.9276181853129799</v>
      </c>
      <c r="BJ121">
        <f t="shared" si="92"/>
        <v>5.4287479309656419</v>
      </c>
      <c r="BK121">
        <f t="shared" si="93"/>
        <v>5.3117200602295895</v>
      </c>
      <c r="BL121" s="9">
        <f t="shared" si="94"/>
        <v>2.6734135112255628</v>
      </c>
      <c r="BM121" s="9">
        <f t="shared" si="95"/>
        <v>15.426184609601226</v>
      </c>
      <c r="BN121" s="9">
        <f t="shared" si="96"/>
        <v>29.471304097963738</v>
      </c>
      <c r="BO121" s="9">
        <f t="shared" si="97"/>
        <v>28.214369998245434</v>
      </c>
      <c r="BP121" s="21">
        <f t="shared" si="98"/>
        <v>-1.2068678142562813E-2</v>
      </c>
      <c r="BQ121" s="21">
        <f t="shared" si="99"/>
        <v>-2.8990512849976318E-2</v>
      </c>
      <c r="BR121" s="21">
        <f t="shared" si="100"/>
        <v>-4.0070643129329661E-2</v>
      </c>
      <c r="BS121" s="21">
        <f t="shared" si="101"/>
        <v>-3.9206837680249698E-2</v>
      </c>
      <c r="BT121" s="21">
        <f t="shared" si="102"/>
        <v>1.2068678142562813E-2</v>
      </c>
      <c r="BU121" s="21">
        <f t="shared" si="103"/>
        <v>2.8990512849976318E-2</v>
      </c>
      <c r="BV121" s="21">
        <f t="shared" si="104"/>
        <v>4.0070643129329661E-2</v>
      </c>
      <c r="BW121" s="21">
        <f t="shared" si="105"/>
        <v>3.9206837680249698E-2</v>
      </c>
      <c r="CA121">
        <f t="shared" si="125"/>
        <v>71.492925700859018</v>
      </c>
      <c r="CC121">
        <f t="shared" si="126"/>
        <v>0.50294512485160214</v>
      </c>
      <c r="CD121" s="9">
        <f t="shared" si="106"/>
        <v>71.995870825710625</v>
      </c>
      <c r="CE121">
        <f t="shared" si="107"/>
        <v>0.76032882571062999</v>
      </c>
      <c r="CG121">
        <f t="shared" si="127"/>
        <v>0.79241018854202405</v>
      </c>
      <c r="CH121" s="9">
        <f t="shared" si="108"/>
        <v>72.28533588940104</v>
      </c>
      <c r="CI121">
        <f t="shared" si="109"/>
        <v>1.0497938894010446</v>
      </c>
      <c r="CK121">
        <f t="shared" si="128"/>
        <v>1.146973235377541</v>
      </c>
      <c r="CL121" s="9">
        <f t="shared" si="110"/>
        <v>72.639898936236563</v>
      </c>
      <c r="CM121">
        <f t="shared" si="111"/>
        <v>1.4043569362365673</v>
      </c>
      <c r="CO121">
        <f t="shared" si="129"/>
        <v>1.305080102639387</v>
      </c>
      <c r="CP121" s="9">
        <f t="shared" si="112"/>
        <v>72.798005803498398</v>
      </c>
      <c r="CQ121">
        <f t="shared" si="113"/>
        <v>1.5624638034984031</v>
      </c>
      <c r="CY121">
        <f t="shared" si="139"/>
        <v>140.90817893096565</v>
      </c>
      <c r="DA121">
        <f t="shared" si="130"/>
        <v>0.82771424362670787</v>
      </c>
      <c r="DB121" s="9">
        <f t="shared" si="114"/>
        <v>141.73589317459235</v>
      </c>
      <c r="DC121">
        <f t="shared" si="115"/>
        <v>6.2564621745923432</v>
      </c>
      <c r="DE121">
        <f t="shared" si="131"/>
        <v>1.0047510861082476</v>
      </c>
      <c r="DF121" s="9">
        <f t="shared" si="116"/>
        <v>141.9129300170739</v>
      </c>
      <c r="DG121">
        <f t="shared" si="117"/>
        <v>6.433499017073899</v>
      </c>
      <c r="DI121">
        <f t="shared" si="132"/>
        <v>0.18259528620601284</v>
      </c>
      <c r="DJ121" s="9">
        <f t="shared" si="118"/>
        <v>141.09077421717166</v>
      </c>
      <c r="DK121">
        <f t="shared" si="119"/>
        <v>5.6113432171716511</v>
      </c>
      <c r="DM121">
        <f t="shared" si="133"/>
        <v>-0.64563346950061018</v>
      </c>
      <c r="DN121" s="9">
        <f t="shared" si="120"/>
        <v>140.26254546146504</v>
      </c>
      <c r="DO121">
        <f t="shared" si="121"/>
        <v>4.7831144614650327</v>
      </c>
    </row>
    <row r="122" spans="1:119" x14ac:dyDescent="0.2">
      <c r="A122" s="3">
        <v>43955</v>
      </c>
      <c r="B122" s="4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  <c r="R122">
        <f t="shared" si="134"/>
        <v>69.515405578042902</v>
      </c>
      <c r="S122">
        <f t="shared" si="135"/>
        <v>70.683415187962154</v>
      </c>
      <c r="T122">
        <f t="shared" si="136"/>
        <v>71.33849548034361</v>
      </c>
      <c r="U122">
        <f t="shared" si="137"/>
        <v>71.397970945176041</v>
      </c>
      <c r="V122">
        <f>ABS($C122-R122)/$C122*100</f>
        <v>3.7761770416614731</v>
      </c>
      <c r="W122">
        <f>ABS($C122-S122)/$C122*100</f>
        <v>2.1594080825516704</v>
      </c>
      <c r="X122">
        <f>ABS($C122-T122)/$C122*100</f>
        <v>1.2526403013172926</v>
      </c>
      <c r="Y122">
        <f>ABS($C122-U122)/$C122*100</f>
        <v>1.1703138507871902</v>
      </c>
      <c r="Z122" s="9">
        <f t="shared" si="71"/>
        <v>2.7280404219571039</v>
      </c>
      <c r="AA122" s="9">
        <f t="shared" si="72"/>
        <v>1.5600308120378514</v>
      </c>
      <c r="AB122" s="9">
        <f t="shared" si="73"/>
        <v>0.90495051965639561</v>
      </c>
      <c r="AC122" s="9">
        <f t="shared" si="74"/>
        <v>0.84547505482396446</v>
      </c>
      <c r="AD122">
        <f>ABS(Z122)</f>
        <v>2.7280404219571039</v>
      </c>
      <c r="AE122">
        <f>ABS(AA122)</f>
        <v>1.5600308120378514</v>
      </c>
      <c r="AF122">
        <f t="shared" si="75"/>
        <v>0.90495051965639561</v>
      </c>
      <c r="AG122">
        <f t="shared" si="76"/>
        <v>0.84547505482396446</v>
      </c>
      <c r="AH122" s="9">
        <f t="shared" si="77"/>
        <v>7.4422045438318936</v>
      </c>
      <c r="AI122" s="9">
        <f t="shared" si="78"/>
        <v>2.4336961345074783</v>
      </c>
      <c r="AJ122" s="9">
        <f t="shared" si="79"/>
        <v>0.81893544302638044</v>
      </c>
      <c r="AK122" s="9">
        <f t="shared" si="80"/>
        <v>0.71482806832958568</v>
      </c>
      <c r="AL122" s="21">
        <f t="shared" si="81"/>
        <v>3.7761770416614729E-2</v>
      </c>
      <c r="AM122" s="21">
        <f t="shared" si="82"/>
        <v>2.1594080825516702E-2</v>
      </c>
      <c r="AN122" s="21">
        <f t="shared" si="83"/>
        <v>1.2526403013172926E-2</v>
      </c>
      <c r="AO122" s="21">
        <f t="shared" si="84"/>
        <v>1.1703138507871903E-2</v>
      </c>
      <c r="AP122" s="21">
        <f t="shared" si="85"/>
        <v>3.7761770416614729E-2</v>
      </c>
      <c r="AQ122" s="21">
        <f t="shared" si="85"/>
        <v>2.1594080825516702E-2</v>
      </c>
      <c r="AR122" s="21">
        <f t="shared" si="85"/>
        <v>1.2526403013172926E-2</v>
      </c>
      <c r="AS122" s="21">
        <f t="shared" si="70"/>
        <v>1.1703138507871903E-2</v>
      </c>
      <c r="AT122" s="21"/>
      <c r="AZ122">
        <f t="shared" si="138"/>
        <v>136.8528794240483</v>
      </c>
      <c r="BA122">
        <f t="shared" si="122"/>
        <v>138.15021136601283</v>
      </c>
      <c r="BB122">
        <f t="shared" si="123"/>
        <v>137.65093017238627</v>
      </c>
      <c r="BC122">
        <f t="shared" si="124"/>
        <v>136.64800941325052</v>
      </c>
      <c r="BD122" s="9">
        <f t="shared" si="86"/>
        <v>-3.3969924240483067</v>
      </c>
      <c r="BE122" s="9">
        <f t="shared" si="87"/>
        <v>-4.694324366012836</v>
      </c>
      <c r="BF122" s="9">
        <f t="shared" si="88"/>
        <v>-4.1950431723862778</v>
      </c>
      <c r="BG122" s="9">
        <f t="shared" si="89"/>
        <v>-3.1921224132505301</v>
      </c>
      <c r="BH122">
        <f t="shared" si="90"/>
        <v>3.3969924240483067</v>
      </c>
      <c r="BI122">
        <f t="shared" si="91"/>
        <v>4.694324366012836</v>
      </c>
      <c r="BJ122">
        <f t="shared" si="92"/>
        <v>4.1950431723862778</v>
      </c>
      <c r="BK122">
        <f t="shared" si="93"/>
        <v>3.1921224132505301</v>
      </c>
      <c r="BL122" s="9">
        <f t="shared" si="94"/>
        <v>11.539557529041591</v>
      </c>
      <c r="BM122" s="9">
        <f t="shared" si="95"/>
        <v>22.036681253341815</v>
      </c>
      <c r="BN122" s="9">
        <f t="shared" si="96"/>
        <v>17.598387218184726</v>
      </c>
      <c r="BO122" s="9">
        <f t="shared" si="97"/>
        <v>10.189645501176388</v>
      </c>
      <c r="BP122" s="21">
        <f t="shared" si="98"/>
        <v>-2.5454047029400111E-2</v>
      </c>
      <c r="BQ122" s="21">
        <f t="shared" si="99"/>
        <v>-3.5175101462649128E-2</v>
      </c>
      <c r="BR122" s="21">
        <f t="shared" si="100"/>
        <v>-3.1433931216434674E-2</v>
      </c>
      <c r="BS122" s="21">
        <f t="shared" si="101"/>
        <v>-2.3918932952358484E-2</v>
      </c>
      <c r="BT122" s="21">
        <f t="shared" si="102"/>
        <v>2.5454047029400111E-2</v>
      </c>
      <c r="BU122" s="21">
        <f t="shared" si="103"/>
        <v>3.5175101462649128E-2</v>
      </c>
      <c r="BV122" s="21">
        <f t="shared" si="104"/>
        <v>3.1433931216434674E-2</v>
      </c>
      <c r="BW122" s="21">
        <f t="shared" si="105"/>
        <v>2.3918932952358484E-2</v>
      </c>
      <c r="CA122">
        <f t="shared" si="125"/>
        <v>71.33849548034361</v>
      </c>
      <c r="CC122">
        <f t="shared" si="126"/>
        <v>0.39776506959288049</v>
      </c>
      <c r="CD122" s="9">
        <f t="shared" si="106"/>
        <v>71.736260549936489</v>
      </c>
      <c r="CE122">
        <f t="shared" si="107"/>
        <v>0.5071854500635169</v>
      </c>
      <c r="CG122">
        <f t="shared" si="127"/>
        <v>0.45154764128134839</v>
      </c>
      <c r="CH122" s="9">
        <f t="shared" si="108"/>
        <v>71.790043121624961</v>
      </c>
      <c r="CI122">
        <f t="shared" si="109"/>
        <v>0.45340287837504434</v>
      </c>
      <c r="CK122">
        <f t="shared" si="128"/>
        <v>0.28804695448819451</v>
      </c>
      <c r="CL122" s="9">
        <f t="shared" si="110"/>
        <v>71.626542434831805</v>
      </c>
      <c r="CM122">
        <f t="shared" si="111"/>
        <v>0.61690356516820088</v>
      </c>
      <c r="CO122">
        <f t="shared" si="129"/>
        <v>4.9901224726263127E-2</v>
      </c>
      <c r="CP122" s="9">
        <f t="shared" si="112"/>
        <v>71.38839670506988</v>
      </c>
      <c r="CQ122">
        <f t="shared" si="113"/>
        <v>0.85504929493012582</v>
      </c>
      <c r="CY122">
        <f t="shared" si="139"/>
        <v>137.65093017238627</v>
      </c>
      <c r="DA122">
        <f t="shared" si="130"/>
        <v>0.17412016327373392</v>
      </c>
      <c r="DB122" s="9">
        <f t="shared" si="114"/>
        <v>137.82505033565999</v>
      </c>
      <c r="DC122">
        <f t="shared" si="115"/>
        <v>4.369163335660005</v>
      </c>
      <c r="DE122">
        <f t="shared" si="131"/>
        <v>-0.52956885797929798</v>
      </c>
      <c r="DF122" s="9">
        <f t="shared" si="116"/>
        <v>137.12136131440698</v>
      </c>
      <c r="DG122">
        <f t="shared" si="117"/>
        <v>3.6654743144069926</v>
      </c>
      <c r="DI122">
        <f t="shared" si="132"/>
        <v>-2.0877017833523466</v>
      </c>
      <c r="DJ122" s="9">
        <f t="shared" si="118"/>
        <v>135.56322838903392</v>
      </c>
      <c r="DK122">
        <f t="shared" si="119"/>
        <v>2.1073413890339339</v>
      </c>
      <c r="DM122">
        <f t="shared" si="133"/>
        <v>-2.891622618108352</v>
      </c>
      <c r="DN122" s="9">
        <f t="shared" si="120"/>
        <v>134.75930755427791</v>
      </c>
      <c r="DO122">
        <f t="shared" si="121"/>
        <v>1.3034205542779205</v>
      </c>
    </row>
    <row r="123" spans="1:119" x14ac:dyDescent="0.2">
      <c r="A123" s="3">
        <v>43956</v>
      </c>
      <c r="B123" s="4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  <c r="R123">
        <f t="shared" si="134"/>
        <v>69.951892045556036</v>
      </c>
      <c r="S123">
        <f t="shared" si="135"/>
        <v>71.18262504781427</v>
      </c>
      <c r="T123">
        <f t="shared" si="136"/>
        <v>71.881465792137448</v>
      </c>
      <c r="U123">
        <f t="shared" si="137"/>
        <v>72.057441487938732</v>
      </c>
      <c r="V123">
        <f>ABS($C123-R123)/$C123*100</f>
        <v>4.6037749678293149</v>
      </c>
      <c r="W123">
        <f>ABS($C123-S123)/$C123*100</f>
        <v>2.9253745842988144</v>
      </c>
      <c r="X123">
        <f>ABS($C123-T123)/$C123*100</f>
        <v>1.9723371902039277</v>
      </c>
      <c r="Y123">
        <f>ABS($C123-U123)/$C123*100</f>
        <v>1.7323520148791578</v>
      </c>
      <c r="Z123" s="9">
        <f t="shared" si="71"/>
        <v>3.3758439544439653</v>
      </c>
      <c r="AA123" s="9">
        <f t="shared" si="72"/>
        <v>2.1451109521857319</v>
      </c>
      <c r="AB123" s="9">
        <f t="shared" si="73"/>
        <v>1.446270207862554</v>
      </c>
      <c r="AC123" s="9">
        <f t="shared" si="74"/>
        <v>1.2702945120612696</v>
      </c>
      <c r="AD123">
        <f>ABS(Z123)</f>
        <v>3.3758439544439653</v>
      </c>
      <c r="AE123">
        <f>ABS(AA123)</f>
        <v>2.1451109521857319</v>
      </c>
      <c r="AF123">
        <f t="shared" si="75"/>
        <v>1.446270207862554</v>
      </c>
      <c r="AG123">
        <f t="shared" si="76"/>
        <v>1.2702945120612696</v>
      </c>
      <c r="AH123" s="9">
        <f t="shared" si="77"/>
        <v>11.396322404755869</v>
      </c>
      <c r="AI123" s="9">
        <f t="shared" si="78"/>
        <v>4.601500997187177</v>
      </c>
      <c r="AJ123" s="9">
        <f t="shared" si="79"/>
        <v>2.0916975141507952</v>
      </c>
      <c r="AK123" s="9">
        <f t="shared" si="80"/>
        <v>1.6136481473729791</v>
      </c>
      <c r="AL123" s="21">
        <f t="shared" si="81"/>
        <v>4.6037749678293154E-2</v>
      </c>
      <c r="AM123" s="21">
        <f t="shared" si="82"/>
        <v>2.9253745842988142E-2</v>
      </c>
      <c r="AN123" s="21">
        <f t="shared" si="83"/>
        <v>1.9723371902039277E-2</v>
      </c>
      <c r="AO123" s="21">
        <f t="shared" si="84"/>
        <v>1.7323520148791578E-2</v>
      </c>
      <c r="AP123" s="21">
        <f t="shared" si="85"/>
        <v>4.6037749678293154E-2</v>
      </c>
      <c r="AQ123" s="21">
        <f t="shared" si="85"/>
        <v>2.9253745842988142E-2</v>
      </c>
      <c r="AR123" s="21">
        <f t="shared" si="85"/>
        <v>1.9723371902039277E-2</v>
      </c>
      <c r="AS123" s="21">
        <f t="shared" si="70"/>
        <v>1.7323520148791578E-2</v>
      </c>
      <c r="AT123" s="21"/>
      <c r="AZ123">
        <f t="shared" si="138"/>
        <v>136.30936063620055</v>
      </c>
      <c r="BA123">
        <f t="shared" si="122"/>
        <v>136.64802756888872</v>
      </c>
      <c r="BB123">
        <f t="shared" si="123"/>
        <v>135.1339042689545</v>
      </c>
      <c r="BC123">
        <f t="shared" si="124"/>
        <v>134.15815393091512</v>
      </c>
      <c r="BD123" s="9">
        <f t="shared" si="86"/>
        <v>-3.1792186362005452</v>
      </c>
      <c r="BE123" s="9">
        <f t="shared" si="87"/>
        <v>-3.5178855688887154</v>
      </c>
      <c r="BF123" s="9">
        <f t="shared" si="88"/>
        <v>-2.0037622689544889</v>
      </c>
      <c r="BG123" s="9">
        <f t="shared" si="89"/>
        <v>-1.0280119309151132</v>
      </c>
      <c r="BH123">
        <f t="shared" si="90"/>
        <v>3.1792186362005452</v>
      </c>
      <c r="BI123">
        <f t="shared" si="91"/>
        <v>3.5178855688887154</v>
      </c>
      <c r="BJ123">
        <f t="shared" si="92"/>
        <v>2.0037622689544889</v>
      </c>
      <c r="BK123">
        <f t="shared" si="93"/>
        <v>1.0280119309151132</v>
      </c>
      <c r="BL123" s="9">
        <f t="shared" si="94"/>
        <v>10.107431136764855</v>
      </c>
      <c r="BM123" s="9">
        <f t="shared" si="95"/>
        <v>12.37551887579548</v>
      </c>
      <c r="BN123" s="9">
        <f t="shared" si="96"/>
        <v>4.0150632304856417</v>
      </c>
      <c r="BO123" s="9">
        <f t="shared" si="97"/>
        <v>1.0568085301038195</v>
      </c>
      <c r="BP123" s="21">
        <f t="shared" si="98"/>
        <v>-2.3880532150266504E-2</v>
      </c>
      <c r="BQ123" s="21">
        <f t="shared" si="99"/>
        <v>-2.6424410851215913E-2</v>
      </c>
      <c r="BR123" s="21">
        <f t="shared" si="100"/>
        <v>-1.5051153997525886E-2</v>
      </c>
      <c r="BS123" s="21">
        <f t="shared" si="101"/>
        <v>-7.721857090148024E-3</v>
      </c>
      <c r="BT123" s="21">
        <f t="shared" si="102"/>
        <v>2.3880532150266504E-2</v>
      </c>
      <c r="BU123" s="21">
        <f t="shared" si="103"/>
        <v>2.6424410851215913E-2</v>
      </c>
      <c r="BV123" s="21">
        <f t="shared" si="104"/>
        <v>1.5051153997525886E-2</v>
      </c>
      <c r="BW123" s="21">
        <f t="shared" si="105"/>
        <v>7.721857090148024E-3</v>
      </c>
      <c r="CA123">
        <f t="shared" si="125"/>
        <v>71.881465792137448</v>
      </c>
      <c r="CC123">
        <f t="shared" si="126"/>
        <v>0.42099790834503359</v>
      </c>
      <c r="CD123" s="9">
        <f t="shared" si="106"/>
        <v>72.302463700482477</v>
      </c>
      <c r="CE123">
        <f t="shared" si="107"/>
        <v>1.0252722995175247</v>
      </c>
      <c r="CG123">
        <f t="shared" si="127"/>
        <v>0.48445980266584443</v>
      </c>
      <c r="CH123" s="9">
        <f t="shared" si="108"/>
        <v>72.365925594803286</v>
      </c>
      <c r="CI123">
        <f t="shared" si="109"/>
        <v>0.96181040519671512</v>
      </c>
      <c r="CK123">
        <f t="shared" si="128"/>
        <v>0.45629637030991882</v>
      </c>
      <c r="CL123" s="9">
        <f t="shared" si="110"/>
        <v>72.337762162447362</v>
      </c>
      <c r="CM123">
        <f t="shared" si="111"/>
        <v>0.98997383755263968</v>
      </c>
      <c r="CO123">
        <f t="shared" si="129"/>
        <v>0.47394063960437699</v>
      </c>
      <c r="CP123" s="9">
        <f t="shared" si="112"/>
        <v>72.355406431741827</v>
      </c>
      <c r="CQ123">
        <f t="shared" si="113"/>
        <v>0.97232956825817496</v>
      </c>
      <c r="CY123">
        <f t="shared" si="139"/>
        <v>135.1339042689545</v>
      </c>
      <c r="DA123">
        <f t="shared" si="130"/>
        <v>-0.25646320739914708</v>
      </c>
      <c r="DB123" s="9">
        <f t="shared" si="114"/>
        <v>134.87744106155534</v>
      </c>
      <c r="DC123">
        <f t="shared" si="115"/>
        <v>1.7472990615553385</v>
      </c>
      <c r="DE123">
        <f t="shared" si="131"/>
        <v>-1.2450533943421886</v>
      </c>
      <c r="DF123" s="9">
        <f t="shared" si="116"/>
        <v>133.8888508746123</v>
      </c>
      <c r="DG123">
        <f t="shared" si="117"/>
        <v>0.75870887461229586</v>
      </c>
      <c r="DI123">
        <f t="shared" si="132"/>
        <v>-2.3710557026047674</v>
      </c>
      <c r="DJ123" s="9">
        <f t="shared" si="118"/>
        <v>132.76284856634973</v>
      </c>
      <c r="DK123">
        <f t="shared" si="119"/>
        <v>0.36729343365027489</v>
      </c>
      <c r="DM123">
        <f t="shared" si="133"/>
        <v>-2.5694694434864935</v>
      </c>
      <c r="DN123" s="9">
        <f t="shared" si="120"/>
        <v>132.564434825468</v>
      </c>
      <c r="DO123">
        <f t="shared" si="121"/>
        <v>0.56570717453200814</v>
      </c>
    </row>
    <row r="124" spans="1:119" x14ac:dyDescent="0.2">
      <c r="A124" s="3">
        <v>43957</v>
      </c>
      <c r="B124" s="4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  <c r="R124">
        <f t="shared" si="134"/>
        <v>70.492027078267071</v>
      </c>
      <c r="S124">
        <f t="shared" si="135"/>
        <v>71.869060552513702</v>
      </c>
      <c r="T124">
        <f t="shared" si="136"/>
        <v>72.749227916854977</v>
      </c>
      <c r="U124">
        <f t="shared" si="137"/>
        <v>73.048271207346517</v>
      </c>
      <c r="V124">
        <f>ABS($C124-R124)/$C124*100</f>
        <v>4.8488759352934414</v>
      </c>
      <c r="W124">
        <f>ABS($C124-S124)/$C124*100</f>
        <v>2.9901368923117864</v>
      </c>
      <c r="X124">
        <f>ABS($C124-T124)/$C124*100</f>
        <v>1.8020746737412188</v>
      </c>
      <c r="Y124">
        <f>ABS($C124-U124)/$C124*100</f>
        <v>1.3984218577612526</v>
      </c>
      <c r="Z124" s="9">
        <f t="shared" si="71"/>
        <v>3.5922549217329305</v>
      </c>
      <c r="AA124" s="9">
        <f t="shared" si="72"/>
        <v>2.2152214474863001</v>
      </c>
      <c r="AB124" s="9">
        <f t="shared" si="73"/>
        <v>1.3350540831450246</v>
      </c>
      <c r="AC124" s="9">
        <f t="shared" si="74"/>
        <v>1.0360107926534852</v>
      </c>
      <c r="AD124">
        <f>ABS(Z124)</f>
        <v>3.5922549217329305</v>
      </c>
      <c r="AE124">
        <f>ABS(AA124)</f>
        <v>2.2152214474863001</v>
      </c>
      <c r="AF124">
        <f t="shared" si="75"/>
        <v>1.3350540831450246</v>
      </c>
      <c r="AG124">
        <f t="shared" si="76"/>
        <v>1.0360107926534852</v>
      </c>
      <c r="AH124" s="9">
        <f t="shared" si="77"/>
        <v>12.904295422714462</v>
      </c>
      <c r="AI124" s="9">
        <f t="shared" si="78"/>
        <v>4.9072060614032988</v>
      </c>
      <c r="AJ124" s="9">
        <f t="shared" si="79"/>
        <v>1.7823694049222023</v>
      </c>
      <c r="AK124" s="9">
        <f t="shared" si="80"/>
        <v>1.0733183624945026</v>
      </c>
      <c r="AL124" s="21">
        <f t="shared" si="81"/>
        <v>4.848875935293441E-2</v>
      </c>
      <c r="AM124" s="21">
        <f t="shared" si="82"/>
        <v>2.9901368923117864E-2</v>
      </c>
      <c r="AN124" s="21">
        <f t="shared" si="83"/>
        <v>1.8020746737412188E-2</v>
      </c>
      <c r="AO124" s="21">
        <f t="shared" si="84"/>
        <v>1.3984218577612525E-2</v>
      </c>
      <c r="AP124" s="21">
        <f t="shared" si="85"/>
        <v>4.848875935293441E-2</v>
      </c>
      <c r="AQ124" s="21">
        <f t="shared" si="85"/>
        <v>2.9901368923117864E-2</v>
      </c>
      <c r="AR124" s="21">
        <f t="shared" si="85"/>
        <v>1.8020746737412188E-2</v>
      </c>
      <c r="AS124" s="21">
        <f t="shared" si="70"/>
        <v>1.3984218577612525E-2</v>
      </c>
      <c r="AT124" s="21"/>
      <c r="AZ124">
        <f t="shared" si="138"/>
        <v>135.80068565440845</v>
      </c>
      <c r="BA124">
        <f t="shared" si="122"/>
        <v>135.52230418684434</v>
      </c>
      <c r="BB124">
        <f t="shared" si="123"/>
        <v>133.93164690758181</v>
      </c>
      <c r="BC124">
        <f t="shared" si="124"/>
        <v>133.35630462480134</v>
      </c>
      <c r="BD124" s="9">
        <f t="shared" si="86"/>
        <v>-4.4769396544084543</v>
      </c>
      <c r="BE124" s="9">
        <f t="shared" si="87"/>
        <v>-4.1985581868443376</v>
      </c>
      <c r="BF124" s="9">
        <f t="shared" si="88"/>
        <v>-2.6079009075818078</v>
      </c>
      <c r="BG124" s="9">
        <f t="shared" si="89"/>
        <v>-2.0325586248013394</v>
      </c>
      <c r="BH124">
        <f t="shared" si="90"/>
        <v>4.4769396544084543</v>
      </c>
      <c r="BI124">
        <f t="shared" si="91"/>
        <v>4.1985581868443376</v>
      </c>
      <c r="BJ124">
        <f t="shared" si="92"/>
        <v>2.6079009075818078</v>
      </c>
      <c r="BK124">
        <f t="shared" si="93"/>
        <v>2.0325586248013394</v>
      </c>
      <c r="BL124" s="9">
        <f t="shared" si="94"/>
        <v>20.042988669214889</v>
      </c>
      <c r="BM124" s="9">
        <f t="shared" si="95"/>
        <v>17.627890848317612</v>
      </c>
      <c r="BN124" s="9">
        <f t="shared" si="96"/>
        <v>6.8011471437660171</v>
      </c>
      <c r="BO124" s="9">
        <f t="shared" si="97"/>
        <v>4.1312945632543121</v>
      </c>
      <c r="BP124" s="21">
        <f t="shared" si="98"/>
        <v>-3.4090861636009488E-2</v>
      </c>
      <c r="BQ124" s="21">
        <f t="shared" si="99"/>
        <v>-3.1971051045439548E-2</v>
      </c>
      <c r="BR124" s="21">
        <f t="shared" si="100"/>
        <v>-1.9858563184618629E-2</v>
      </c>
      <c r="BS124" s="21">
        <f t="shared" si="101"/>
        <v>-1.5477464561522174E-2</v>
      </c>
      <c r="BT124" s="21">
        <f t="shared" si="102"/>
        <v>3.4090861636009488E-2</v>
      </c>
      <c r="BU124" s="21">
        <f t="shared" si="103"/>
        <v>3.1971051045439548E-2</v>
      </c>
      <c r="BV124" s="21">
        <f t="shared" si="104"/>
        <v>1.9858563184618629E-2</v>
      </c>
      <c r="BW124" s="21">
        <f t="shared" si="105"/>
        <v>1.5477464561522174E-2</v>
      </c>
      <c r="CA124">
        <f t="shared" si="125"/>
        <v>72.749227916854977</v>
      </c>
      <c r="CC124">
        <f t="shared" si="126"/>
        <v>0.49248018296463292</v>
      </c>
      <c r="CD124" s="9">
        <f t="shared" si="106"/>
        <v>73.241708099819604</v>
      </c>
      <c r="CE124">
        <f t="shared" si="107"/>
        <v>0.84257390018039757</v>
      </c>
      <c r="CG124">
        <f t="shared" si="127"/>
        <v>0.62244863860445099</v>
      </c>
      <c r="CH124" s="9">
        <f t="shared" si="108"/>
        <v>73.37167655545943</v>
      </c>
      <c r="CI124">
        <f t="shared" si="109"/>
        <v>0.7126054445405714</v>
      </c>
      <c r="CK124">
        <f t="shared" si="128"/>
        <v>0.72786376821894194</v>
      </c>
      <c r="CL124" s="9">
        <f t="shared" si="110"/>
        <v>73.477091685073916</v>
      </c>
      <c r="CM124">
        <f t="shared" si="111"/>
        <v>0.60719031492608622</v>
      </c>
      <c r="CO124">
        <f t="shared" si="129"/>
        <v>0.8126271168016882</v>
      </c>
      <c r="CP124" s="9">
        <f t="shared" si="112"/>
        <v>73.56185503365667</v>
      </c>
      <c r="CQ124">
        <f t="shared" si="113"/>
        <v>0.52242696634333186</v>
      </c>
      <c r="CY124">
        <f t="shared" si="139"/>
        <v>133.93164690758181</v>
      </c>
      <c r="DA124">
        <f t="shared" si="130"/>
        <v>-0.40779027203491358</v>
      </c>
      <c r="DB124" s="9">
        <f t="shared" si="114"/>
        <v>133.52385663554691</v>
      </c>
      <c r="DC124">
        <f t="shared" si="115"/>
        <v>2.2001106355469062</v>
      </c>
      <c r="DE124">
        <f t="shared" si="131"/>
        <v>-1.2296468224731683</v>
      </c>
      <c r="DF124" s="9">
        <f t="shared" si="116"/>
        <v>132.70200008510864</v>
      </c>
      <c r="DG124">
        <f t="shared" si="117"/>
        <v>1.3782540851086367</v>
      </c>
      <c r="DI124">
        <f t="shared" si="132"/>
        <v>-1.5996487973915947</v>
      </c>
      <c r="DJ124" s="9">
        <f t="shared" si="118"/>
        <v>132.33199811019023</v>
      </c>
      <c r="DK124">
        <f t="shared" si="119"/>
        <v>1.0082521101902273</v>
      </c>
      <c r="DM124">
        <f t="shared" si="133"/>
        <v>-1.3936670528686206</v>
      </c>
      <c r="DN124" s="9">
        <f t="shared" si="120"/>
        <v>132.5379798547132</v>
      </c>
      <c r="DO124">
        <f t="shared" si="121"/>
        <v>1.2142338547131999</v>
      </c>
    </row>
    <row r="125" spans="1:119" x14ac:dyDescent="0.2">
      <c r="A125" s="3">
        <v>43958</v>
      </c>
      <c r="B125" s="4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  <c r="R125">
        <f t="shared" si="134"/>
        <v>71.066787865744331</v>
      </c>
      <c r="S125">
        <f t="shared" si="135"/>
        <v>72.577931415709315</v>
      </c>
      <c r="T125">
        <f t="shared" si="136"/>
        <v>73.550260366741981</v>
      </c>
      <c r="U125">
        <f t="shared" si="137"/>
        <v>73.856359625616236</v>
      </c>
      <c r="V125">
        <f>ABS($C125-R125)/$C125*100</f>
        <v>5.0552415018538417</v>
      </c>
      <c r="W125">
        <f>ABS($C125-S125)/$C125*100</f>
        <v>3.0363637149683207</v>
      </c>
      <c r="X125">
        <f>ABS($C125-T125)/$C125*100</f>
        <v>1.7373386681214922</v>
      </c>
      <c r="Y125">
        <f>ABS($C125-U125)/$C125*100</f>
        <v>1.3283920830418194</v>
      </c>
      <c r="Z125" s="9">
        <f t="shared" si="71"/>
        <v>3.7838821342556628</v>
      </c>
      <c r="AA125" s="9">
        <f t="shared" si="72"/>
        <v>2.2727385842906784</v>
      </c>
      <c r="AB125" s="9">
        <f t="shared" si="73"/>
        <v>1.3004096332580133</v>
      </c>
      <c r="AC125" s="9">
        <f t="shared" si="74"/>
        <v>0.99431037438375824</v>
      </c>
      <c r="AD125">
        <f>ABS(Z125)</f>
        <v>3.7838821342556628</v>
      </c>
      <c r="AE125">
        <f>ABS(AA125)</f>
        <v>2.2727385842906784</v>
      </c>
      <c r="AF125">
        <f t="shared" si="75"/>
        <v>1.3004096332580133</v>
      </c>
      <c r="AG125">
        <f t="shared" si="76"/>
        <v>0.99431037438375824</v>
      </c>
      <c r="AH125" s="9">
        <f t="shared" si="77"/>
        <v>14.317764005939189</v>
      </c>
      <c r="AI125" s="9">
        <f t="shared" si="78"/>
        <v>5.1653406725235973</v>
      </c>
      <c r="AJ125" s="9">
        <f t="shared" si="79"/>
        <v>1.6910652142702407</v>
      </c>
      <c r="AK125" s="9">
        <f t="shared" si="80"/>
        <v>0.98865312060716948</v>
      </c>
      <c r="AL125" s="21">
        <f t="shared" si="81"/>
        <v>5.0552415018538417E-2</v>
      </c>
      <c r="AM125" s="21">
        <f t="shared" si="82"/>
        <v>3.0363637149683209E-2</v>
      </c>
      <c r="AN125" s="21">
        <f t="shared" si="83"/>
        <v>1.7373386681214922E-2</v>
      </c>
      <c r="AO125" s="21">
        <f t="shared" si="84"/>
        <v>1.3283920830418195E-2</v>
      </c>
      <c r="AP125" s="21">
        <f t="shared" si="85"/>
        <v>5.0552415018538417E-2</v>
      </c>
      <c r="AQ125" s="21">
        <f t="shared" si="85"/>
        <v>3.0363637149683209E-2</v>
      </c>
      <c r="AR125" s="21">
        <f t="shared" si="85"/>
        <v>1.7373386681214922E-2</v>
      </c>
      <c r="AS125" s="21">
        <f t="shared" si="70"/>
        <v>1.3283920830418195E-2</v>
      </c>
      <c r="AT125" s="21"/>
      <c r="AZ125">
        <f t="shared" si="138"/>
        <v>135.08437530970309</v>
      </c>
      <c r="BA125">
        <f t="shared" si="122"/>
        <v>134.17876556705414</v>
      </c>
      <c r="BB125">
        <f t="shared" si="123"/>
        <v>132.36690636303271</v>
      </c>
      <c r="BC125">
        <f t="shared" si="124"/>
        <v>131.77090889745631</v>
      </c>
      <c r="BD125" s="9">
        <f t="shared" si="86"/>
        <v>-4.00741030970309</v>
      </c>
      <c r="BE125" s="9">
        <f t="shared" si="87"/>
        <v>-3.1018005670541413</v>
      </c>
      <c r="BF125" s="9">
        <f t="shared" si="88"/>
        <v>-1.2899413630327103</v>
      </c>
      <c r="BG125" s="9">
        <f t="shared" si="89"/>
        <v>-0.69394389745630747</v>
      </c>
      <c r="BH125">
        <f t="shared" si="90"/>
        <v>4.00741030970309</v>
      </c>
      <c r="BI125">
        <f t="shared" si="91"/>
        <v>3.1018005670541413</v>
      </c>
      <c r="BJ125">
        <f t="shared" si="92"/>
        <v>1.2899413630327103</v>
      </c>
      <c r="BK125">
        <f t="shared" si="93"/>
        <v>0.69394389745630747</v>
      </c>
      <c r="BL125" s="9">
        <f t="shared" si="94"/>
        <v>16.059337390314617</v>
      </c>
      <c r="BM125" s="9">
        <f t="shared" si="95"/>
        <v>9.6211667577773934</v>
      </c>
      <c r="BN125" s="9">
        <f t="shared" si="96"/>
        <v>1.6639487200626866</v>
      </c>
      <c r="BO125" s="9">
        <f t="shared" si="97"/>
        <v>0.48155813281685017</v>
      </c>
      <c r="BP125" s="21">
        <f t="shared" si="98"/>
        <v>-3.0572956199459531E-2</v>
      </c>
      <c r="BQ125" s="21">
        <f t="shared" si="99"/>
        <v>-2.3663963893687509E-2</v>
      </c>
      <c r="BR125" s="21">
        <f t="shared" si="100"/>
        <v>-9.8410988004849695E-3</v>
      </c>
      <c r="BS125" s="21">
        <f t="shared" si="101"/>
        <v>-5.2941712333384244E-3</v>
      </c>
      <c r="BT125" s="21">
        <f t="shared" si="102"/>
        <v>3.0572956199459531E-2</v>
      </c>
      <c r="BU125" s="21">
        <f t="shared" si="103"/>
        <v>2.3663963893687509E-2</v>
      </c>
      <c r="BV125" s="21">
        <f t="shared" si="104"/>
        <v>9.8410988004849695E-3</v>
      </c>
      <c r="BW125" s="21">
        <f t="shared" si="105"/>
        <v>5.2941712333384244E-3</v>
      </c>
      <c r="CA125">
        <f t="shared" si="125"/>
        <v>73.550260366741981</v>
      </c>
      <c r="CC125">
        <f t="shared" si="126"/>
        <v>0.54184854567221219</v>
      </c>
      <c r="CD125" s="9">
        <f t="shared" si="106"/>
        <v>74.09210891241419</v>
      </c>
      <c r="CE125">
        <f t="shared" si="107"/>
        <v>0.75856108758580376</v>
      </c>
      <c r="CG125">
        <f t="shared" si="127"/>
        <v>0.68673881066616982</v>
      </c>
      <c r="CH125" s="9">
        <f t="shared" si="108"/>
        <v>74.236999177408151</v>
      </c>
      <c r="CI125">
        <f t="shared" si="109"/>
        <v>0.61367082259184258</v>
      </c>
      <c r="CK125">
        <f t="shared" si="128"/>
        <v>0.7761550981198625</v>
      </c>
      <c r="CL125" s="9">
        <f t="shared" si="110"/>
        <v>74.326415464861839</v>
      </c>
      <c r="CM125">
        <f t="shared" si="111"/>
        <v>0.52425453513815512</v>
      </c>
      <c r="CO125">
        <f t="shared" si="129"/>
        <v>0.80265570325505919</v>
      </c>
      <c r="CP125" s="9">
        <f t="shared" si="112"/>
        <v>74.352916069997036</v>
      </c>
      <c r="CQ125">
        <f t="shared" si="113"/>
        <v>0.49775393000295765</v>
      </c>
      <c r="CY125">
        <f t="shared" si="139"/>
        <v>132.36690636303271</v>
      </c>
      <c r="DA125">
        <f t="shared" si="130"/>
        <v>-0.59290231563718276</v>
      </c>
      <c r="DB125" s="9">
        <f t="shared" si="114"/>
        <v>131.77400404739552</v>
      </c>
      <c r="DC125">
        <f t="shared" si="115"/>
        <v>0.69703904739552058</v>
      </c>
      <c r="DE125">
        <f t="shared" si="131"/>
        <v>-1.3502805624205023</v>
      </c>
      <c r="DF125" s="9">
        <f t="shared" si="116"/>
        <v>131.01662580061222</v>
      </c>
      <c r="DG125">
        <f t="shared" si="117"/>
        <v>6.0339199387783538E-2</v>
      </c>
      <c r="DI125">
        <f t="shared" si="132"/>
        <v>-1.5766093505155456</v>
      </c>
      <c r="DJ125" s="9">
        <f t="shared" si="118"/>
        <v>130.79029701251716</v>
      </c>
      <c r="DK125">
        <f t="shared" si="119"/>
        <v>0.2866679874828435</v>
      </c>
      <c r="DM125">
        <f t="shared" si="133"/>
        <v>-1.5407902557138295</v>
      </c>
      <c r="DN125" s="9">
        <f t="shared" si="120"/>
        <v>130.82611610731888</v>
      </c>
      <c r="DO125">
        <f t="shared" si="121"/>
        <v>0.25084889268111965</v>
      </c>
    </row>
    <row r="126" spans="1:119" x14ac:dyDescent="0.2">
      <c r="A126" s="3">
        <v>43959</v>
      </c>
      <c r="B126" s="4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  <c r="R126">
        <f t="shared" si="134"/>
        <v>71.672209007225234</v>
      </c>
      <c r="S126">
        <f t="shared" si="135"/>
        <v>73.305207762682329</v>
      </c>
      <c r="T126">
        <f t="shared" si="136"/>
        <v>74.330506146696791</v>
      </c>
      <c r="U126">
        <f t="shared" si="137"/>
        <v>74.631921717635578</v>
      </c>
      <c r="V126">
        <f>ABS($C126-R126)/$C126*100</f>
        <v>7.232058722865915</v>
      </c>
      <c r="W126">
        <f>ABS($C126-S126)/$C126*100</f>
        <v>5.1184091681744279</v>
      </c>
      <c r="X126">
        <f>ABS($C126-T126)/$C126*100</f>
        <v>3.7913282591681821</v>
      </c>
      <c r="Y126">
        <f>ABS($C126-U126)/$C126*100</f>
        <v>3.4011951465966916</v>
      </c>
      <c r="Z126" s="9">
        <f t="shared" si="71"/>
        <v>5.5874649927747697</v>
      </c>
      <c r="AA126" s="9">
        <f t="shared" si="72"/>
        <v>3.9544662373176749</v>
      </c>
      <c r="AB126" s="9">
        <f t="shared" si="73"/>
        <v>2.9291678533032126</v>
      </c>
      <c r="AC126" s="9">
        <f t="shared" si="74"/>
        <v>2.6277522823644262</v>
      </c>
      <c r="AD126">
        <f>ABS(Z126)</f>
        <v>5.5874649927747697</v>
      </c>
      <c r="AE126">
        <f>ABS(AA126)</f>
        <v>3.9544662373176749</v>
      </c>
      <c r="AF126">
        <f t="shared" si="75"/>
        <v>2.9291678533032126</v>
      </c>
      <c r="AG126">
        <f t="shared" si="76"/>
        <v>2.6277522823644262</v>
      </c>
      <c r="AH126" s="9">
        <f t="shared" si="77"/>
        <v>31.219765045483559</v>
      </c>
      <c r="AI126" s="9">
        <f t="shared" si="78"/>
        <v>15.63780322208541</v>
      </c>
      <c r="AJ126" s="9">
        <f t="shared" si="79"/>
        <v>8.5800243128249516</v>
      </c>
      <c r="AK126" s="9">
        <f t="shared" si="80"/>
        <v>6.9050820574714509</v>
      </c>
      <c r="AL126" s="21">
        <f t="shared" si="81"/>
        <v>7.2320587228659153E-2</v>
      </c>
      <c r="AM126" s="21">
        <f t="shared" si="82"/>
        <v>5.118409168174428E-2</v>
      </c>
      <c r="AN126" s="21">
        <f t="shared" si="83"/>
        <v>3.7913282591681821E-2</v>
      </c>
      <c r="AO126" s="21">
        <f t="shared" si="84"/>
        <v>3.4011951465966916E-2</v>
      </c>
      <c r="AP126" s="21">
        <f t="shared" si="85"/>
        <v>7.2320587228659153E-2</v>
      </c>
      <c r="AQ126" s="21">
        <f t="shared" si="85"/>
        <v>5.118409168174428E-2</v>
      </c>
      <c r="AR126" s="21">
        <f t="shared" si="85"/>
        <v>3.7913282591681821E-2</v>
      </c>
      <c r="AS126" s="21">
        <f t="shared" si="70"/>
        <v>3.4011951465966916E-2</v>
      </c>
      <c r="AT126" s="21"/>
      <c r="AZ126">
        <f t="shared" si="138"/>
        <v>134.44318966015061</v>
      </c>
      <c r="BA126">
        <f t="shared" si="122"/>
        <v>133.18618938559683</v>
      </c>
      <c r="BB126">
        <f t="shared" si="123"/>
        <v>131.59294154521308</v>
      </c>
      <c r="BC126">
        <f t="shared" si="124"/>
        <v>131.22963265744039</v>
      </c>
      <c r="BD126" s="9">
        <f t="shared" si="86"/>
        <v>0.70063933984940263</v>
      </c>
      <c r="BE126" s="9">
        <f t="shared" si="87"/>
        <v>1.9576396144031776</v>
      </c>
      <c r="BF126" s="9">
        <f t="shared" si="88"/>
        <v>3.5508874547869311</v>
      </c>
      <c r="BG126" s="9">
        <f t="shared" si="89"/>
        <v>3.9141963425596202</v>
      </c>
      <c r="BH126">
        <f t="shared" si="90"/>
        <v>0.70063933984940263</v>
      </c>
      <c r="BI126">
        <f t="shared" si="91"/>
        <v>1.9576396144031776</v>
      </c>
      <c r="BJ126">
        <f t="shared" si="92"/>
        <v>3.5508874547869311</v>
      </c>
      <c r="BK126">
        <f t="shared" si="93"/>
        <v>3.9141963425596202</v>
      </c>
      <c r="BL126" s="9">
        <f t="shared" si="94"/>
        <v>0.49089548454460674</v>
      </c>
      <c r="BM126" s="9">
        <f t="shared" si="95"/>
        <v>3.8323528598806216</v>
      </c>
      <c r="BN126" s="9">
        <f t="shared" si="96"/>
        <v>12.60880171656321</v>
      </c>
      <c r="BO126" s="9">
        <f t="shared" si="97"/>
        <v>15.320933008107108</v>
      </c>
      <c r="BP126" s="21">
        <f t="shared" si="98"/>
        <v>5.18439757874111E-3</v>
      </c>
      <c r="BQ126" s="21">
        <f t="shared" si="99"/>
        <v>1.4485601221223186E-2</v>
      </c>
      <c r="BR126" s="21">
        <f t="shared" si="100"/>
        <v>2.6274876781735484E-2</v>
      </c>
      <c r="BS126" s="21">
        <f t="shared" si="101"/>
        <v>2.8963189599723566E-2</v>
      </c>
      <c r="BT126" s="21">
        <f t="shared" si="102"/>
        <v>5.18439757874111E-3</v>
      </c>
      <c r="BU126" s="21">
        <f t="shared" si="103"/>
        <v>1.4485601221223186E-2</v>
      </c>
      <c r="BV126" s="21">
        <f t="shared" si="104"/>
        <v>2.6274876781735484E-2</v>
      </c>
      <c r="BW126" s="21">
        <f t="shared" si="105"/>
        <v>2.8963189599723566E-2</v>
      </c>
      <c r="CA126">
        <f t="shared" si="125"/>
        <v>74.330506146696791</v>
      </c>
      <c r="CC126">
        <f t="shared" si="126"/>
        <v>0.579992103157428</v>
      </c>
      <c r="CD126" s="9">
        <f t="shared" si="106"/>
        <v>74.910498249854214</v>
      </c>
      <c r="CE126">
        <f t="shared" si="107"/>
        <v>2.3491757501457897</v>
      </c>
      <c r="CG126">
        <f t="shared" si="127"/>
        <v>0.72040131961008058</v>
      </c>
      <c r="CH126" s="9">
        <f t="shared" si="108"/>
        <v>75.050907466306867</v>
      </c>
      <c r="CI126">
        <f t="shared" si="109"/>
        <v>2.2087665336931366</v>
      </c>
      <c r="CK126">
        <f t="shared" si="128"/>
        <v>0.77885494813092837</v>
      </c>
      <c r="CL126" s="9">
        <f t="shared" si="110"/>
        <v>75.109361094827719</v>
      </c>
      <c r="CM126">
        <f t="shared" si="111"/>
        <v>2.1503129051722851</v>
      </c>
      <c r="CO126">
        <f t="shared" si="129"/>
        <v>0.78338316921684559</v>
      </c>
      <c r="CP126" s="9">
        <f t="shared" si="112"/>
        <v>75.113889315913639</v>
      </c>
      <c r="CQ126">
        <f t="shared" si="113"/>
        <v>2.1457846840863652</v>
      </c>
      <c r="CY126">
        <f t="shared" si="139"/>
        <v>131.59294154521308</v>
      </c>
      <c r="DA126">
        <f t="shared" si="130"/>
        <v>-0.6218723159863746</v>
      </c>
      <c r="DB126" s="9">
        <f t="shared" si="114"/>
        <v>130.97106922922671</v>
      </c>
      <c r="DC126">
        <f t="shared" si="115"/>
        <v>4.1727597707732969</v>
      </c>
      <c r="DE126">
        <f t="shared" si="131"/>
        <v>-1.1428068943641891</v>
      </c>
      <c r="DF126" s="9">
        <f t="shared" si="116"/>
        <v>130.4501346508489</v>
      </c>
      <c r="DG126">
        <f t="shared" si="117"/>
        <v>4.6936943491511158</v>
      </c>
      <c r="DI126">
        <f t="shared" si="132"/>
        <v>-1.0468639589362425</v>
      </c>
      <c r="DJ126" s="9">
        <f t="shared" si="118"/>
        <v>130.54607758627685</v>
      </c>
      <c r="DK126">
        <f t="shared" si="119"/>
        <v>4.5977514137231594</v>
      </c>
      <c r="DM126">
        <f t="shared" si="133"/>
        <v>-0.88132037912481964</v>
      </c>
      <c r="DN126" s="9">
        <f t="shared" si="120"/>
        <v>130.71162116608826</v>
      </c>
      <c r="DO126">
        <f t="shared" si="121"/>
        <v>4.4322078339117468</v>
      </c>
    </row>
    <row r="127" spans="1:119" x14ac:dyDescent="0.2">
      <c r="A127" s="3">
        <v>43962</v>
      </c>
      <c r="B127" s="4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  <c r="R127">
        <f t="shared" si="134"/>
        <v>72.566203406069192</v>
      </c>
      <c r="S127">
        <f t="shared" si="135"/>
        <v>74.570636958623979</v>
      </c>
      <c r="T127">
        <f t="shared" si="136"/>
        <v>76.088006858678725</v>
      </c>
      <c r="U127">
        <f t="shared" si="137"/>
        <v>76.681568497879823</v>
      </c>
      <c r="V127">
        <f>ABS($C127-R127)/$C127*100</f>
        <v>7.5299656992142721</v>
      </c>
      <c r="W127">
        <f>ABS($C127-S127)/$C127*100</f>
        <v>4.9757458191800792</v>
      </c>
      <c r="X127">
        <f>ABS($C127-T127)/$C127*100</f>
        <v>3.0421839113056626</v>
      </c>
      <c r="Y127">
        <f>ABS($C127-U127)/$C127*100</f>
        <v>2.2858171377896368</v>
      </c>
      <c r="Z127" s="9">
        <f t="shared" si="71"/>
        <v>5.9091685939308007</v>
      </c>
      <c r="AA127" s="9">
        <f t="shared" si="72"/>
        <v>3.9047350413760142</v>
      </c>
      <c r="AB127" s="9">
        <f t="shared" si="73"/>
        <v>2.3873651413212684</v>
      </c>
      <c r="AC127" s="9">
        <f t="shared" si="74"/>
        <v>1.7938035021201699</v>
      </c>
      <c r="AD127">
        <f>ABS(Z127)</f>
        <v>5.9091685939308007</v>
      </c>
      <c r="AE127">
        <f>ABS(AA127)</f>
        <v>3.9047350413760142</v>
      </c>
      <c r="AF127">
        <f t="shared" si="75"/>
        <v>2.3873651413212684</v>
      </c>
      <c r="AG127">
        <f t="shared" si="76"/>
        <v>1.7938035021201699</v>
      </c>
      <c r="AH127" s="9">
        <f t="shared" si="77"/>
        <v>34.918273471498118</v>
      </c>
      <c r="AI127" s="9">
        <f t="shared" si="78"/>
        <v>15.246955743349744</v>
      </c>
      <c r="AJ127" s="9">
        <f t="shared" si="79"/>
        <v>5.6995123179959197</v>
      </c>
      <c r="AK127" s="9">
        <f t="shared" si="80"/>
        <v>3.2177310042185865</v>
      </c>
      <c r="AL127" s="21">
        <f t="shared" si="81"/>
        <v>7.5299656992142722E-2</v>
      </c>
      <c r="AM127" s="21">
        <f t="shared" si="82"/>
        <v>4.9757458191800795E-2</v>
      </c>
      <c r="AN127" s="21">
        <f t="shared" si="83"/>
        <v>3.0421839113056626E-2</v>
      </c>
      <c r="AO127" s="21">
        <f t="shared" si="84"/>
        <v>2.2858171377896367E-2</v>
      </c>
      <c r="AP127" s="21">
        <f t="shared" si="85"/>
        <v>7.5299656992142722E-2</v>
      </c>
      <c r="AQ127" s="21">
        <f t="shared" si="85"/>
        <v>4.9757458191800795E-2</v>
      </c>
      <c r="AR127" s="21">
        <f t="shared" si="85"/>
        <v>3.0421839113056626E-2</v>
      </c>
      <c r="AS127" s="21">
        <f t="shared" si="70"/>
        <v>2.2858171377896367E-2</v>
      </c>
      <c r="AT127" s="21"/>
      <c r="AZ127">
        <f t="shared" si="138"/>
        <v>134.55529195452652</v>
      </c>
      <c r="BA127">
        <f t="shared" si="122"/>
        <v>133.81263406220583</v>
      </c>
      <c r="BB127">
        <f t="shared" si="123"/>
        <v>133.72347401808526</v>
      </c>
      <c r="BC127">
        <f t="shared" si="124"/>
        <v>134.28270580463689</v>
      </c>
      <c r="BD127" s="9">
        <f t="shared" si="86"/>
        <v>-2.0075319545265131</v>
      </c>
      <c r="BE127" s="9">
        <f t="shared" si="87"/>
        <v>-1.2648740622058199</v>
      </c>
      <c r="BF127" s="9">
        <f t="shared" si="88"/>
        <v>-1.1757140180852446</v>
      </c>
      <c r="BG127" s="9">
        <f t="shared" si="89"/>
        <v>-1.7349458046368795</v>
      </c>
      <c r="BH127">
        <f t="shared" si="90"/>
        <v>2.0075319545265131</v>
      </c>
      <c r="BI127">
        <f t="shared" si="91"/>
        <v>1.2648740622058199</v>
      </c>
      <c r="BJ127">
        <f t="shared" si="92"/>
        <v>1.1757140180852446</v>
      </c>
      <c r="BK127">
        <f t="shared" si="93"/>
        <v>1.7349458046368795</v>
      </c>
      <c r="BL127" s="9">
        <f t="shared" si="94"/>
        <v>4.0301845484450416</v>
      </c>
      <c r="BM127" s="9">
        <f t="shared" si="95"/>
        <v>1.5999063932410522</v>
      </c>
      <c r="BN127" s="9">
        <f t="shared" si="96"/>
        <v>1.3823034523221507</v>
      </c>
      <c r="BO127" s="9">
        <f t="shared" si="97"/>
        <v>3.0100369450271094</v>
      </c>
      <c r="BP127" s="21">
        <f t="shared" si="98"/>
        <v>-1.5145725242935172E-2</v>
      </c>
      <c r="BQ127" s="21">
        <f t="shared" si="99"/>
        <v>-9.5427796154821456E-3</v>
      </c>
      <c r="BR127" s="21">
        <f t="shared" si="100"/>
        <v>-8.8701160855924263E-3</v>
      </c>
      <c r="BS127" s="21">
        <f t="shared" si="101"/>
        <v>-1.3089212557321823E-2</v>
      </c>
      <c r="BT127" s="21">
        <f t="shared" si="102"/>
        <v>1.5145725242935172E-2</v>
      </c>
      <c r="BU127" s="21">
        <f t="shared" si="103"/>
        <v>9.5427796154821456E-3</v>
      </c>
      <c r="BV127" s="21">
        <f t="shared" si="104"/>
        <v>8.8701160855924263E-3</v>
      </c>
      <c r="BW127" s="21">
        <f t="shared" si="105"/>
        <v>1.3089212557321823E-2</v>
      </c>
      <c r="CA127">
        <f t="shared" si="125"/>
        <v>76.088006858678725</v>
      </c>
      <c r="CC127">
        <f t="shared" si="126"/>
        <v>0.76839348056934886</v>
      </c>
      <c r="CD127" s="9">
        <f t="shared" si="106"/>
        <v>76.856400339248069</v>
      </c>
      <c r="CE127">
        <f t="shared" si="107"/>
        <v>1.6189716607519244</v>
      </c>
      <c r="CG127">
        <f t="shared" si="127"/>
        <v>1.0937571008639475</v>
      </c>
      <c r="CH127" s="9">
        <f t="shared" si="108"/>
        <v>77.181763959542678</v>
      </c>
      <c r="CI127">
        <f t="shared" si="109"/>
        <v>1.2936080404573147</v>
      </c>
      <c r="CK127">
        <f t="shared" si="128"/>
        <v>1.4247611522725916</v>
      </c>
      <c r="CL127" s="9">
        <f t="shared" si="110"/>
        <v>77.512768010951319</v>
      </c>
      <c r="CM127">
        <f t="shared" si="111"/>
        <v>0.96260398904867372</v>
      </c>
      <c r="CO127">
        <f t="shared" si="129"/>
        <v>1.6211242559948211</v>
      </c>
      <c r="CP127" s="9">
        <f t="shared" si="112"/>
        <v>77.709131114673539</v>
      </c>
      <c r="CQ127">
        <f t="shared" si="113"/>
        <v>0.76624088532645374</v>
      </c>
      <c r="CY127">
        <f t="shared" si="139"/>
        <v>133.72347401808526</v>
      </c>
      <c r="DA127">
        <f t="shared" si="130"/>
        <v>-0.1814875497690065</v>
      </c>
      <c r="DB127" s="9">
        <f t="shared" si="114"/>
        <v>133.54198646831625</v>
      </c>
      <c r="DC127">
        <f t="shared" si="115"/>
        <v>0.99422646831624206</v>
      </c>
      <c r="DE127">
        <f t="shared" si="131"/>
        <v>3.5595277840902217E-2</v>
      </c>
      <c r="DF127" s="9">
        <f t="shared" si="116"/>
        <v>133.75906929592617</v>
      </c>
      <c r="DG127">
        <f t="shared" si="117"/>
        <v>1.2113092959261564</v>
      </c>
      <c r="DI127">
        <f t="shared" si="132"/>
        <v>1.0502176860573136</v>
      </c>
      <c r="DJ127" s="9">
        <f t="shared" si="118"/>
        <v>134.77369170414258</v>
      </c>
      <c r="DK127">
        <f t="shared" si="119"/>
        <v>2.2259317041425675</v>
      </c>
      <c r="DM127">
        <f t="shared" si="133"/>
        <v>1.7088730735925963</v>
      </c>
      <c r="DN127" s="9">
        <f t="shared" si="120"/>
        <v>135.43234709167785</v>
      </c>
      <c r="DO127">
        <f t="shared" si="121"/>
        <v>2.8845870916778438</v>
      </c>
    </row>
    <row r="128" spans="1:119" x14ac:dyDescent="0.2">
      <c r="A128" s="3">
        <v>43963</v>
      </c>
      <c r="B128" s="4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  <c r="R128">
        <f t="shared" si="134"/>
        <v>73.511670381098128</v>
      </c>
      <c r="S128">
        <f t="shared" si="135"/>
        <v>75.820152171864294</v>
      </c>
      <c r="T128">
        <f t="shared" si="136"/>
        <v>77.52042594347148</v>
      </c>
      <c r="U128">
        <f t="shared" si="137"/>
        <v>78.080735229533559</v>
      </c>
      <c r="V128">
        <f>ABS($C128-R128)/$C128*100</f>
        <v>5.2422574286259991</v>
      </c>
      <c r="W128">
        <f>ABS($C128-S128)/$C128*100</f>
        <v>2.2665867340804629</v>
      </c>
      <c r="X128">
        <f>ABS($C128-T128)/$C128*100</f>
        <v>7.4906100031916334E-2</v>
      </c>
      <c r="Y128">
        <f>ABS($C128-U128)/$C128*100</f>
        <v>0.64734171196546519</v>
      </c>
      <c r="Z128" s="9">
        <f t="shared" si="71"/>
        <v>4.0668666189018694</v>
      </c>
      <c r="AA128" s="9">
        <f t="shared" si="72"/>
        <v>1.7583848281357035</v>
      </c>
      <c r="AB128" s="9">
        <f t="shared" si="73"/>
        <v>5.8111056528517224E-2</v>
      </c>
      <c r="AC128" s="9">
        <f t="shared" si="74"/>
        <v>-0.50219822953356186</v>
      </c>
      <c r="AD128">
        <f>ABS(Z128)</f>
        <v>4.0668666189018694</v>
      </c>
      <c r="AE128">
        <f>ABS(AA128)</f>
        <v>1.7583848281357035</v>
      </c>
      <c r="AF128">
        <f t="shared" si="75"/>
        <v>5.8111056528517224E-2</v>
      </c>
      <c r="AG128">
        <f t="shared" si="76"/>
        <v>0.50219822953356186</v>
      </c>
      <c r="AH128" s="9">
        <f t="shared" si="77"/>
        <v>16.539404095938323</v>
      </c>
      <c r="AI128" s="9">
        <f t="shared" si="78"/>
        <v>3.0919172038178275</v>
      </c>
      <c r="AJ128" s="9">
        <f t="shared" si="79"/>
        <v>3.3768948908605243E-3</v>
      </c>
      <c r="AK128" s="9">
        <f t="shared" si="80"/>
        <v>0.25220306174664409</v>
      </c>
      <c r="AL128" s="21">
        <f t="shared" si="81"/>
        <v>5.2422574286259994E-2</v>
      </c>
      <c r="AM128" s="21">
        <f t="shared" si="82"/>
        <v>2.266586734080463E-2</v>
      </c>
      <c r="AN128" s="21">
        <f t="shared" si="83"/>
        <v>7.490610003191634E-4</v>
      </c>
      <c r="AO128" s="21">
        <f t="shared" si="84"/>
        <v>-6.473417119654652E-3</v>
      </c>
      <c r="AP128" s="21">
        <f t="shared" si="85"/>
        <v>5.2422574286259994E-2</v>
      </c>
      <c r="AQ128" s="21">
        <f t="shared" si="85"/>
        <v>2.266586734080463E-2</v>
      </c>
      <c r="AR128" s="21">
        <f t="shared" si="85"/>
        <v>7.490610003191634E-4</v>
      </c>
      <c r="AS128" s="21">
        <f t="shared" si="70"/>
        <v>6.473417119654652E-3</v>
      </c>
      <c r="AT128" s="21"/>
      <c r="AZ128">
        <f t="shared" si="138"/>
        <v>134.23408684180228</v>
      </c>
      <c r="BA128">
        <f t="shared" si="122"/>
        <v>133.40787436229996</v>
      </c>
      <c r="BB128">
        <f t="shared" si="123"/>
        <v>133.01804560723411</v>
      </c>
      <c r="BC128">
        <f t="shared" si="124"/>
        <v>132.92944807702014</v>
      </c>
      <c r="BD128" s="9">
        <f t="shared" si="86"/>
        <v>-8.2900408418022806</v>
      </c>
      <c r="BE128" s="9">
        <f t="shared" si="87"/>
        <v>-7.4638283622999637</v>
      </c>
      <c r="BF128" s="9">
        <f t="shared" si="88"/>
        <v>-7.0739996072341143</v>
      </c>
      <c r="BG128" s="9">
        <f t="shared" si="89"/>
        <v>-6.9854020770201402</v>
      </c>
      <c r="BH128">
        <f t="shared" si="90"/>
        <v>8.2900408418022806</v>
      </c>
      <c r="BI128">
        <f t="shared" si="91"/>
        <v>7.4638283622999637</v>
      </c>
      <c r="BJ128">
        <f t="shared" si="92"/>
        <v>7.0739996072341143</v>
      </c>
      <c r="BK128">
        <f t="shared" si="93"/>
        <v>6.9854020770201402</v>
      </c>
      <c r="BL128" s="9">
        <f t="shared" si="94"/>
        <v>68.724777158749859</v>
      </c>
      <c r="BM128" s="9">
        <f t="shared" si="95"/>
        <v>55.708733821873359</v>
      </c>
      <c r="BN128" s="9">
        <f t="shared" si="96"/>
        <v>50.041470443148405</v>
      </c>
      <c r="BO128" s="9">
        <f t="shared" si="97"/>
        <v>48.79584217763729</v>
      </c>
      <c r="BP128" s="21">
        <f t="shared" si="98"/>
        <v>-6.5823205662316739E-2</v>
      </c>
      <c r="BQ128" s="21">
        <f t="shared" si="99"/>
        <v>-5.9263050531979604E-2</v>
      </c>
      <c r="BR128" s="21">
        <f t="shared" si="100"/>
        <v>-5.6167796985290709E-2</v>
      </c>
      <c r="BS128" s="21">
        <f t="shared" si="101"/>
        <v>-5.5464329588237465E-2</v>
      </c>
      <c r="BT128" s="21">
        <f t="shared" si="102"/>
        <v>6.5823205662316739E-2</v>
      </c>
      <c r="BU128" s="21">
        <f t="shared" si="103"/>
        <v>5.9263050531979604E-2</v>
      </c>
      <c r="BV128" s="21">
        <f t="shared" si="104"/>
        <v>5.6167796985290709E-2</v>
      </c>
      <c r="BW128" s="21">
        <f t="shared" si="105"/>
        <v>5.5464329588237465E-2</v>
      </c>
      <c r="CA128">
        <f t="shared" si="125"/>
        <v>77.52042594347148</v>
      </c>
      <c r="CC128">
        <f t="shared" si="126"/>
        <v>0.87463757724509394</v>
      </c>
      <c r="CD128" s="9">
        <f t="shared" si="106"/>
        <v>78.395063520716576</v>
      </c>
      <c r="CE128">
        <f t="shared" si="107"/>
        <v>0.81652652071657883</v>
      </c>
      <c r="CG128">
        <f t="shared" si="127"/>
        <v>1.2156754150783184</v>
      </c>
      <c r="CH128" s="9">
        <f t="shared" si="108"/>
        <v>78.736101358549803</v>
      </c>
      <c r="CI128">
        <f t="shared" si="109"/>
        <v>1.1575643585498057</v>
      </c>
      <c r="CK128">
        <f t="shared" si="128"/>
        <v>1.4298153877358997</v>
      </c>
      <c r="CL128" s="9">
        <f t="shared" si="110"/>
        <v>78.95024133120738</v>
      </c>
      <c r="CM128">
        <f t="shared" si="111"/>
        <v>1.3717043312073827</v>
      </c>
      <c r="CO128">
        <f t="shared" si="129"/>
        <v>1.4588378087610445</v>
      </c>
      <c r="CP128" s="9">
        <f t="shared" si="112"/>
        <v>78.979263752232526</v>
      </c>
      <c r="CQ128">
        <f t="shared" si="113"/>
        <v>1.4007267522325293</v>
      </c>
      <c r="CY128">
        <f t="shared" si="139"/>
        <v>133.01804560723411</v>
      </c>
      <c r="DA128">
        <f t="shared" si="130"/>
        <v>-0.26531808754214803</v>
      </c>
      <c r="DB128" s="9">
        <f t="shared" si="114"/>
        <v>132.75272751969197</v>
      </c>
      <c r="DC128">
        <f t="shared" si="115"/>
        <v>6.808681519691973</v>
      </c>
      <c r="DE128">
        <f t="shared" si="131"/>
        <v>-0.23117325008823333</v>
      </c>
      <c r="DF128" s="9">
        <f t="shared" si="116"/>
        <v>132.78687235714588</v>
      </c>
      <c r="DG128">
        <f t="shared" si="117"/>
        <v>6.8428263571458814</v>
      </c>
      <c r="DI128">
        <f t="shared" si="132"/>
        <v>-0.10850873790226656</v>
      </c>
      <c r="DJ128" s="9">
        <f t="shared" si="118"/>
        <v>132.90953686933184</v>
      </c>
      <c r="DK128">
        <f t="shared" si="119"/>
        <v>6.9654908693318447</v>
      </c>
      <c r="DM128">
        <f t="shared" si="133"/>
        <v>-0.36742620302901774</v>
      </c>
      <c r="DN128" s="9">
        <f t="shared" si="120"/>
        <v>132.65061940420509</v>
      </c>
      <c r="DO128">
        <f t="shared" si="121"/>
        <v>6.7065734042050877</v>
      </c>
    </row>
    <row r="129" spans="1:119" x14ac:dyDescent="0.2">
      <c r="A129" s="3">
        <v>43964</v>
      </c>
      <c r="B129" s="4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  <c r="R129">
        <f t="shared" si="134"/>
        <v>74.162369040122428</v>
      </c>
      <c r="S129">
        <f t="shared" si="135"/>
        <v>76.382835316867713</v>
      </c>
      <c r="T129">
        <f t="shared" si="136"/>
        <v>77.555292577388599</v>
      </c>
      <c r="U129">
        <f t="shared" si="137"/>
        <v>77.68902061049738</v>
      </c>
      <c r="V129">
        <f>ABS($C129-R129)/$C129*100</f>
        <v>3.2351565924137682</v>
      </c>
      <c r="W129">
        <f>ABS($C129-S129)/$C129*100</f>
        <v>0.33795853439541057</v>
      </c>
      <c r="X129">
        <f>ABS($C129-T129)/$C129*100</f>
        <v>1.1918286701505001</v>
      </c>
      <c r="Y129">
        <f>ABS($C129-U129)/$C129*100</f>
        <v>1.3663130124181397</v>
      </c>
      <c r="Z129" s="9">
        <f t="shared" si="71"/>
        <v>2.4794839598775695</v>
      </c>
      <c r="AA129" s="9">
        <f t="shared" si="72"/>
        <v>0.25901768313228501</v>
      </c>
      <c r="AB129" s="9">
        <f t="shared" si="73"/>
        <v>-0.91343957738860126</v>
      </c>
      <c r="AC129" s="9">
        <f t="shared" si="74"/>
        <v>-1.0471676104973824</v>
      </c>
      <c r="AD129">
        <f>ABS(Z129)</f>
        <v>2.4794839598775695</v>
      </c>
      <c r="AE129">
        <f>ABS(AA129)</f>
        <v>0.25901768313228501</v>
      </c>
      <c r="AF129">
        <f t="shared" si="75"/>
        <v>0.91343957738860126</v>
      </c>
      <c r="AG129">
        <f t="shared" si="76"/>
        <v>1.0471676104973824</v>
      </c>
      <c r="AH129" s="9">
        <f t="shared" si="77"/>
        <v>6.1478407072901531</v>
      </c>
      <c r="AI129" s="9">
        <f t="shared" si="78"/>
        <v>6.7090160175216809E-2</v>
      </c>
      <c r="AJ129" s="9">
        <f t="shared" si="79"/>
        <v>0.83437186153986653</v>
      </c>
      <c r="AK129" s="9">
        <f t="shared" si="80"/>
        <v>1.0965600044747976</v>
      </c>
      <c r="AL129" s="21">
        <f t="shared" si="81"/>
        <v>3.2351565924137682E-2</v>
      </c>
      <c r="AM129" s="21">
        <f t="shared" si="82"/>
        <v>3.3795853439541057E-3</v>
      </c>
      <c r="AN129" s="21">
        <f t="shared" si="83"/>
        <v>-1.1918286701505002E-2</v>
      </c>
      <c r="AO129" s="21">
        <f t="shared" si="84"/>
        <v>-1.3663130124181397E-2</v>
      </c>
      <c r="AP129" s="21">
        <f t="shared" si="85"/>
        <v>3.2351565924137682E-2</v>
      </c>
      <c r="AQ129" s="21">
        <f t="shared" si="85"/>
        <v>3.3795853439541057E-3</v>
      </c>
      <c r="AR129" s="21">
        <f t="shared" si="85"/>
        <v>1.1918286701505002E-2</v>
      </c>
      <c r="AS129" s="21">
        <f t="shared" si="70"/>
        <v>1.3663130124181397E-2</v>
      </c>
      <c r="AT129" s="21"/>
      <c r="AZ129">
        <f t="shared" si="138"/>
        <v>132.90768030711391</v>
      </c>
      <c r="BA129">
        <f t="shared" si="122"/>
        <v>131.01944928636397</v>
      </c>
      <c r="BB129">
        <f t="shared" si="123"/>
        <v>128.77364584289364</v>
      </c>
      <c r="BC129">
        <f t="shared" si="124"/>
        <v>127.48083445694444</v>
      </c>
      <c r="BD129" s="9">
        <f t="shared" si="86"/>
        <v>-11.524028307113909</v>
      </c>
      <c r="BE129" s="9">
        <f t="shared" si="87"/>
        <v>-9.6357972863639674</v>
      </c>
      <c r="BF129" s="9">
        <f t="shared" si="88"/>
        <v>-7.3899938428936451</v>
      </c>
      <c r="BG129" s="9">
        <f t="shared" si="89"/>
        <v>-6.0971824569444379</v>
      </c>
      <c r="BH129">
        <f t="shared" si="90"/>
        <v>11.524028307113909</v>
      </c>
      <c r="BI129">
        <f t="shared" si="91"/>
        <v>9.6357972863639674</v>
      </c>
      <c r="BJ129">
        <f t="shared" si="92"/>
        <v>7.3899938428936451</v>
      </c>
      <c r="BK129">
        <f t="shared" si="93"/>
        <v>6.0971824569444379</v>
      </c>
      <c r="BL129" s="9">
        <f t="shared" si="94"/>
        <v>132.80322842316266</v>
      </c>
      <c r="BM129" s="9">
        <f t="shared" si="95"/>
        <v>92.848589343899192</v>
      </c>
      <c r="BN129" s="9">
        <f t="shared" si="96"/>
        <v>54.612008998005983</v>
      </c>
      <c r="BO129" s="9">
        <f t="shared" si="97"/>
        <v>37.175633913271014</v>
      </c>
      <c r="BP129" s="21">
        <f t="shared" si="98"/>
        <v>-9.4938882767457919E-2</v>
      </c>
      <c r="BQ129" s="21">
        <f t="shared" si="99"/>
        <v>-7.9382990440623483E-2</v>
      </c>
      <c r="BR129" s="21">
        <f t="shared" si="100"/>
        <v>-6.0881294318724612E-2</v>
      </c>
      <c r="BS129" s="21">
        <f t="shared" si="101"/>
        <v>-5.0230672388604999E-2</v>
      </c>
      <c r="BT129" s="21">
        <f t="shared" si="102"/>
        <v>9.4938882767457919E-2</v>
      </c>
      <c r="BU129" s="21">
        <f t="shared" si="103"/>
        <v>7.9382990440623483E-2</v>
      </c>
      <c r="BV129" s="21">
        <f t="shared" si="104"/>
        <v>6.0881294318724612E-2</v>
      </c>
      <c r="BW129" s="21">
        <f t="shared" si="105"/>
        <v>5.0230672388604999E-2</v>
      </c>
      <c r="CA129">
        <f t="shared" si="125"/>
        <v>77.555292577388599</v>
      </c>
      <c r="CC129">
        <f t="shared" si="126"/>
        <v>0.74027422631261786</v>
      </c>
      <c r="CD129" s="9">
        <f t="shared" si="106"/>
        <v>78.29556680370122</v>
      </c>
      <c r="CE129">
        <f t="shared" si="107"/>
        <v>1.6537138037012227</v>
      </c>
      <c r="CG129">
        <f t="shared" si="127"/>
        <v>0.79058425386028663</v>
      </c>
      <c r="CH129" s="9">
        <f t="shared" si="108"/>
        <v>78.345876831248887</v>
      </c>
      <c r="CI129">
        <f t="shared" si="109"/>
        <v>1.7040238312488896</v>
      </c>
      <c r="CK129">
        <f t="shared" si="128"/>
        <v>0.5091492102155043</v>
      </c>
      <c r="CL129" s="9">
        <f t="shared" si="110"/>
        <v>78.064441787604096</v>
      </c>
      <c r="CM129">
        <f t="shared" si="111"/>
        <v>1.4225887876040986</v>
      </c>
      <c r="CO129">
        <f t="shared" si="129"/>
        <v>0.23422259839526846</v>
      </c>
      <c r="CP129" s="9">
        <f t="shared" si="112"/>
        <v>77.789515175783862</v>
      </c>
      <c r="CQ129">
        <f t="shared" si="113"/>
        <v>1.1476621757838643</v>
      </c>
      <c r="CY129">
        <f t="shared" si="139"/>
        <v>128.77364584289364</v>
      </c>
      <c r="DA129">
        <f t="shared" si="130"/>
        <v>-0.90197115582987974</v>
      </c>
      <c r="DB129" s="9">
        <f t="shared" si="114"/>
        <v>127.87167468706376</v>
      </c>
      <c r="DC129">
        <f t="shared" si="115"/>
        <v>6.4880226870637614</v>
      </c>
      <c r="DE129">
        <f t="shared" si="131"/>
        <v>-1.6759347952190389</v>
      </c>
      <c r="DF129" s="9">
        <f t="shared" si="116"/>
        <v>127.09771104767461</v>
      </c>
      <c r="DG129">
        <f t="shared" si="117"/>
        <v>5.7140590476746098</v>
      </c>
      <c r="DI129">
        <f t="shared" si="132"/>
        <v>-2.8381968153514818</v>
      </c>
      <c r="DJ129" s="9">
        <f t="shared" si="118"/>
        <v>125.93544902754216</v>
      </c>
      <c r="DK129">
        <f t="shared" si="119"/>
        <v>4.5517970275421646</v>
      </c>
      <c r="DM129">
        <f t="shared" si="133"/>
        <v>-3.7016234657568678</v>
      </c>
      <c r="DN129" s="9">
        <f t="shared" si="120"/>
        <v>125.07202237713678</v>
      </c>
      <c r="DO129">
        <f t="shared" si="121"/>
        <v>3.6883703771367777</v>
      </c>
    </row>
    <row r="130" spans="1:119" x14ac:dyDescent="0.2">
      <c r="A130" s="3">
        <v>43965</v>
      </c>
      <c r="B130" s="4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  <c r="R130">
        <f t="shared" si="134"/>
        <v>74.559086473702834</v>
      </c>
      <c r="S130">
        <f t="shared" si="135"/>
        <v>76.465720975470035</v>
      </c>
      <c r="T130">
        <f t="shared" si="136"/>
        <v>77.007228830955441</v>
      </c>
      <c r="U130">
        <f t="shared" si="137"/>
        <v>76.872229874309426</v>
      </c>
      <c r="V130">
        <f>ABS($C130-R130)/$C130*100</f>
        <v>3.3115167669002772</v>
      </c>
      <c r="W130">
        <f>ABS($C130-S130)/$C130*100</f>
        <v>0.8389864989658925</v>
      </c>
      <c r="X130">
        <f>ABS($C130-T130)/$C130*100</f>
        <v>0.13675722441383459</v>
      </c>
      <c r="Y130">
        <f>ABS($C130-U130)/$C130*100</f>
        <v>0.3118243419643959</v>
      </c>
      <c r="Z130" s="9">
        <f t="shared" si="71"/>
        <v>2.5535995262971625</v>
      </c>
      <c r="AA130" s="9">
        <f t="shared" si="72"/>
        <v>0.64696502452996185</v>
      </c>
      <c r="AB130" s="9">
        <f t="shared" si="73"/>
        <v>0.1054571690445556</v>
      </c>
      <c r="AC130" s="9">
        <f t="shared" si="74"/>
        <v>0.24045612569057084</v>
      </c>
      <c r="AD130">
        <f>ABS(Z130)</f>
        <v>2.5535995262971625</v>
      </c>
      <c r="AE130">
        <f>ABS(AA130)</f>
        <v>0.64696502452996185</v>
      </c>
      <c r="AF130">
        <f t="shared" si="75"/>
        <v>0.1054571690445556</v>
      </c>
      <c r="AG130">
        <f t="shared" si="76"/>
        <v>0.24045612569057084</v>
      </c>
      <c r="AH130" s="9">
        <f t="shared" si="77"/>
        <v>6.5208705407050926</v>
      </c>
      <c r="AI130" s="9">
        <f t="shared" si="78"/>
        <v>0.41856374296505416</v>
      </c>
      <c r="AJ130" s="9">
        <f t="shared" si="79"/>
        <v>1.1121214502891975E-2</v>
      </c>
      <c r="AK130" s="9">
        <f t="shared" si="80"/>
        <v>5.7819148382119601E-2</v>
      </c>
      <c r="AL130" s="21">
        <f t="shared" si="81"/>
        <v>3.3115167669002771E-2</v>
      </c>
      <c r="AM130" s="21">
        <f t="shared" si="82"/>
        <v>8.3898649896589246E-3</v>
      </c>
      <c r="AN130" s="21">
        <f t="shared" si="83"/>
        <v>1.3675722441383459E-3</v>
      </c>
      <c r="AO130" s="21">
        <f t="shared" si="84"/>
        <v>3.118243419643959E-3</v>
      </c>
      <c r="AP130" s="21">
        <f t="shared" si="85"/>
        <v>3.3115167669002771E-2</v>
      </c>
      <c r="AQ130" s="21">
        <f t="shared" si="85"/>
        <v>8.3898649896589246E-3</v>
      </c>
      <c r="AR130" s="21">
        <f t="shared" si="85"/>
        <v>1.3675722441383459E-3</v>
      </c>
      <c r="AS130" s="21">
        <f t="shared" si="85"/>
        <v>3.118243419643959E-3</v>
      </c>
      <c r="AT130" s="21"/>
      <c r="AZ130">
        <f t="shared" si="138"/>
        <v>131.06383577797567</v>
      </c>
      <c r="BA130">
        <f t="shared" si="122"/>
        <v>127.9359941547275</v>
      </c>
      <c r="BB130">
        <f t="shared" si="123"/>
        <v>124.33964953715747</v>
      </c>
      <c r="BC130">
        <f t="shared" si="124"/>
        <v>122.72503214052777</v>
      </c>
      <c r="BD130" s="9">
        <f t="shared" si="86"/>
        <v>-4.7281807779756662</v>
      </c>
      <c r="BE130" s="9">
        <f t="shared" si="87"/>
        <v>-1.600339154727493</v>
      </c>
      <c r="BF130" s="9">
        <f t="shared" si="88"/>
        <v>1.9960054628425326</v>
      </c>
      <c r="BG130" s="9">
        <f t="shared" si="89"/>
        <v>3.6106228594722296</v>
      </c>
      <c r="BH130">
        <f t="shared" si="90"/>
        <v>4.7281807779756662</v>
      </c>
      <c r="BI130">
        <f t="shared" si="91"/>
        <v>1.600339154727493</v>
      </c>
      <c r="BJ130">
        <f t="shared" si="92"/>
        <v>1.9960054628425326</v>
      </c>
      <c r="BK130">
        <f t="shared" si="93"/>
        <v>3.6106228594722296</v>
      </c>
      <c r="BL130" s="9">
        <f t="shared" si="94"/>
        <v>22.355693469218576</v>
      </c>
      <c r="BM130" s="9">
        <f t="shared" si="95"/>
        <v>2.5610854101539067</v>
      </c>
      <c r="BN130" s="9">
        <f t="shared" si="96"/>
        <v>3.9840378076972325</v>
      </c>
      <c r="BO130" s="9">
        <f t="shared" si="97"/>
        <v>13.03659743334342</v>
      </c>
      <c r="BP130" s="21">
        <f t="shared" si="98"/>
        <v>-3.7425545290248156E-2</v>
      </c>
      <c r="BQ130" s="21">
        <f t="shared" si="99"/>
        <v>-1.2667359461804294E-2</v>
      </c>
      <c r="BR130" s="21">
        <f t="shared" si="100"/>
        <v>1.5799225189773485E-2</v>
      </c>
      <c r="BS130" s="21">
        <f t="shared" si="101"/>
        <v>2.8579602959055615E-2</v>
      </c>
      <c r="BT130" s="21">
        <f t="shared" si="102"/>
        <v>3.7425545290248156E-2</v>
      </c>
      <c r="BU130" s="21">
        <f t="shared" si="103"/>
        <v>1.2667359461804294E-2</v>
      </c>
      <c r="BV130" s="21">
        <f t="shared" si="104"/>
        <v>1.5799225189773485E-2</v>
      </c>
      <c r="BW130" s="21">
        <f t="shared" si="105"/>
        <v>2.8579602959055615E-2</v>
      </c>
      <c r="CA130">
        <f t="shared" si="125"/>
        <v>77.007228830955441</v>
      </c>
      <c r="CC130">
        <f t="shared" si="126"/>
        <v>0.53414015067329379</v>
      </c>
      <c r="CD130" s="9">
        <f t="shared" si="106"/>
        <v>77.541368981628736</v>
      </c>
      <c r="CE130">
        <f t="shared" si="107"/>
        <v>0.42868298162873941</v>
      </c>
      <c r="CG130">
        <f t="shared" si="127"/>
        <v>0.30867097375464664</v>
      </c>
      <c r="CH130" s="9">
        <f t="shared" si="108"/>
        <v>77.315899804710085</v>
      </c>
      <c r="CI130">
        <f t="shared" si="109"/>
        <v>0.20321380471008865</v>
      </c>
      <c r="CK130">
        <f t="shared" si="128"/>
        <v>-0.1886113411726128</v>
      </c>
      <c r="CL130" s="9">
        <f t="shared" si="110"/>
        <v>76.818617489782824</v>
      </c>
      <c r="CM130">
        <f t="shared" si="111"/>
        <v>0.29406851021717273</v>
      </c>
      <c r="CO130">
        <f t="shared" si="129"/>
        <v>-0.43854365815717822</v>
      </c>
      <c r="CP130" s="9">
        <f t="shared" si="112"/>
        <v>76.568685172798268</v>
      </c>
      <c r="CQ130">
        <f t="shared" si="113"/>
        <v>0.54400082720172804</v>
      </c>
      <c r="CY130">
        <f t="shared" si="139"/>
        <v>124.33964953715747</v>
      </c>
      <c r="DA130">
        <f t="shared" si="130"/>
        <v>-1.4670951798148866</v>
      </c>
      <c r="DB130" s="9">
        <f t="shared" si="114"/>
        <v>122.87255435734258</v>
      </c>
      <c r="DC130">
        <f t="shared" si="115"/>
        <v>3.4631006426574231</v>
      </c>
      <c r="DE130">
        <f t="shared" si="131"/>
        <v>-2.6688369390052071</v>
      </c>
      <c r="DF130" s="9">
        <f t="shared" si="116"/>
        <v>121.67081259815227</v>
      </c>
      <c r="DG130">
        <f t="shared" si="117"/>
        <v>4.6648424018477357</v>
      </c>
      <c r="DI130">
        <f t="shared" si="132"/>
        <v>-3.8914244790053778</v>
      </c>
      <c r="DJ130" s="9">
        <f t="shared" si="118"/>
        <v>120.44822505815209</v>
      </c>
      <c r="DK130">
        <f t="shared" si="119"/>
        <v>5.8874299418479126</v>
      </c>
      <c r="DM130">
        <f t="shared" si="133"/>
        <v>-4.3314641081390697</v>
      </c>
      <c r="DN130" s="9">
        <f t="shared" si="120"/>
        <v>120.0081854290184</v>
      </c>
      <c r="DO130">
        <f t="shared" si="121"/>
        <v>6.3274695709816058</v>
      </c>
    </row>
    <row r="131" spans="1:119" x14ac:dyDescent="0.2">
      <c r="A131" s="3">
        <v>43966</v>
      </c>
      <c r="B131" s="4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  <c r="R131">
        <f t="shared" si="134"/>
        <v>74.967662397910374</v>
      </c>
      <c r="S131">
        <f t="shared" si="135"/>
        <v>76.672749783319617</v>
      </c>
      <c r="T131">
        <f t="shared" si="136"/>
        <v>77.070503132382171</v>
      </c>
      <c r="U131">
        <f t="shared" si="137"/>
        <v>77.059785652348069</v>
      </c>
      <c r="V131">
        <f>ABS($C131-R131)/$C131*100</f>
        <v>2.2034963347926459</v>
      </c>
      <c r="W131">
        <f>ABS($C131-S131)/$C131*100</f>
        <v>2.0817181235057353E-2</v>
      </c>
      <c r="X131">
        <f>ABS($C131-T131)/$C131*100</f>
        <v>0.53969272857410422</v>
      </c>
      <c r="Y131">
        <f>ABS($C131-U131)/$C131*100</f>
        <v>0.52571160602190714</v>
      </c>
      <c r="Z131" s="9">
        <f t="shared" ref="Z131:Z194" si="140">C131-R131</f>
        <v>1.689129602089622</v>
      </c>
      <c r="AA131" s="9">
        <f t="shared" ref="AA131:AA194" si="141">C131-S131</f>
        <v>-1.5957783319620944E-2</v>
      </c>
      <c r="AB131" s="9">
        <f t="shared" ref="AB131:AB194" si="142">C131-T131</f>
        <v>-0.41371113238217561</v>
      </c>
      <c r="AC131" s="9">
        <f t="shared" ref="AC131:AC194" si="143">C131-U131</f>
        <v>-0.40299365234807283</v>
      </c>
      <c r="AD131">
        <f>ABS(Z131)</f>
        <v>1.689129602089622</v>
      </c>
      <c r="AE131">
        <f>ABS(AA131)</f>
        <v>1.5957783319620944E-2</v>
      </c>
      <c r="AF131">
        <f t="shared" ref="AF131:AF194" si="144">ABS(AB131)</f>
        <v>0.41371113238217561</v>
      </c>
      <c r="AG131">
        <f t="shared" ref="AG131:AG194" si="145">ABS(AC131)</f>
        <v>0.40299365234807283</v>
      </c>
      <c r="AH131" s="9">
        <f t="shared" ref="AH131:AH194" si="146">Z131^2</f>
        <v>2.8531588126554448</v>
      </c>
      <c r="AI131" s="9">
        <f t="shared" ref="AI131:AI194" si="147">AA131^2</f>
        <v>2.5465084847597246E-4</v>
      </c>
      <c r="AJ131" s="9">
        <f t="shared" ref="AJ131:AJ194" si="148">AB131^2</f>
        <v>0.17115690105694203</v>
      </c>
      <c r="AK131" s="9">
        <f t="shared" ref="AK131:AK194" si="149">AC131^2</f>
        <v>0.16240388383283938</v>
      </c>
      <c r="AL131" s="21">
        <f t="shared" ref="AL131:AL194" si="150">Z131/C131</f>
        <v>2.203496334792646E-2</v>
      </c>
      <c r="AM131" s="21">
        <f t="shared" ref="AM131:AM194" si="151">AA131/C131</f>
        <v>-2.0817181235057352E-4</v>
      </c>
      <c r="AN131" s="21">
        <f t="shared" ref="AN131:AN194" si="152">AB131/C131</f>
        <v>-5.3969272857410421E-3</v>
      </c>
      <c r="AO131" s="21">
        <f t="shared" ref="AO131:AO194" si="153">AC131/C131</f>
        <v>-5.257116060219072E-3</v>
      </c>
      <c r="AP131" s="21">
        <f t="shared" ref="AP131:AS194" si="154">ABS(AL131)</f>
        <v>2.203496334792646E-2</v>
      </c>
      <c r="AQ131" s="21">
        <f t="shared" si="154"/>
        <v>2.0817181235057352E-4</v>
      </c>
      <c r="AR131" s="21">
        <f t="shared" si="154"/>
        <v>5.3969272857410421E-3</v>
      </c>
      <c r="AS131" s="21">
        <f t="shared" si="154"/>
        <v>5.257116060219072E-3</v>
      </c>
      <c r="AT131" s="21"/>
      <c r="AZ131">
        <f t="shared" si="138"/>
        <v>130.30732685349955</v>
      </c>
      <c r="BA131">
        <f t="shared" si="122"/>
        <v>127.42388562521469</v>
      </c>
      <c r="BB131">
        <f t="shared" si="123"/>
        <v>125.537252814863</v>
      </c>
      <c r="BC131">
        <f t="shared" si="124"/>
        <v>125.54131797091611</v>
      </c>
      <c r="BD131" s="9">
        <f t="shared" ref="BD131:BD194" si="155">E131-AZ131</f>
        <v>-5.6024468534995435</v>
      </c>
      <c r="BE131" s="9">
        <f t="shared" ref="BE131:BE194" si="156">E131-BA131</f>
        <v>-2.7190056252146917</v>
      </c>
      <c r="BF131" s="9">
        <f t="shared" ref="BF131:BF194" si="157">E131-BB131</f>
        <v>-0.83237281486299253</v>
      </c>
      <c r="BG131" s="9">
        <f t="shared" ref="BG131:BG194" si="158">E131-BC131</f>
        <v>-0.8364379709161085</v>
      </c>
      <c r="BH131">
        <f t="shared" ref="BH131:BH194" si="159">ABS(BD131)</f>
        <v>5.6024468534995435</v>
      </c>
      <c r="BI131">
        <f t="shared" ref="BI131:BI194" si="160">ABS(BE131)</f>
        <v>2.7190056252146917</v>
      </c>
      <c r="BJ131">
        <f t="shared" ref="BJ131:BJ194" si="161">ABS(BF131)</f>
        <v>0.83237281486299253</v>
      </c>
      <c r="BK131">
        <f t="shared" ref="BK131:BK194" si="162">ABS(BG131)</f>
        <v>0.8364379709161085</v>
      </c>
      <c r="BL131" s="9">
        <f t="shared" ref="BL131:BL194" si="163">BD131^2</f>
        <v>31.387410746286935</v>
      </c>
      <c r="BM131" s="9">
        <f t="shared" ref="BM131:BM194" si="164">BE131^2</f>
        <v>7.3929915899491361</v>
      </c>
      <c r="BN131" s="9">
        <f t="shared" ref="BN131:BN194" si="165">BF131^2</f>
        <v>0.69284450292294164</v>
      </c>
      <c r="BO131" s="9">
        <f t="shared" ref="BO131:BO194" si="166">BG131^2</f>
        <v>0.69962847919025672</v>
      </c>
      <c r="BP131" s="21">
        <f t="shared" ref="BP131:BP194" si="167">BD131/E131</f>
        <v>-4.4925642472849046E-2</v>
      </c>
      <c r="BQ131" s="21">
        <f t="shared" ref="BQ131:BQ194" si="168">BE131/E131</f>
        <v>-2.1803522245598502E-2</v>
      </c>
      <c r="BR131" s="21">
        <f t="shared" ref="BR131:BR194" si="169">BF131/E131</f>
        <v>-6.6747413161617449E-3</v>
      </c>
      <c r="BS131" s="21">
        <f t="shared" ref="BS131:BS194" si="170">BG131/E131</f>
        <v>-6.7073395276600924E-3</v>
      </c>
      <c r="BT131" s="21">
        <f t="shared" ref="BT131:BT194" si="171">ABS(BP131)</f>
        <v>4.4925642472849046E-2</v>
      </c>
      <c r="BU131" s="21">
        <f t="shared" ref="BU131:BU194" si="172">ABS(BQ131)</f>
        <v>2.1803522245598502E-2</v>
      </c>
      <c r="BV131" s="21">
        <f t="shared" ref="BV131:BV194" si="173">ABS(BR131)</f>
        <v>6.6747413161617449E-3</v>
      </c>
      <c r="BW131" s="21">
        <f t="shared" ref="BW131:BW194" si="174">ABS(BS131)</f>
        <v>6.7073395276600924E-3</v>
      </c>
      <c r="CA131">
        <f t="shared" si="125"/>
        <v>77.070503132382171</v>
      </c>
      <c r="CC131">
        <f t="shared" si="126"/>
        <v>0.45880161479384363</v>
      </c>
      <c r="CD131" s="9">
        <f t="shared" ref="CD131:CD194" si="175">$CA131+CC131</f>
        <v>77.529304747176013</v>
      </c>
      <c r="CE131">
        <f t="shared" ref="CE131:CE194" si="176">ABS($C131-CD131)</f>
        <v>0.87251274717601746</v>
      </c>
      <c r="CG131">
        <f t="shared" si="127"/>
        <v>0.22032817171659685</v>
      </c>
      <c r="CH131" s="9">
        <f t="shared" ref="CH131:CH194" si="177">$CA131+CG131</f>
        <v>77.290831304098774</v>
      </c>
      <c r="CI131">
        <f t="shared" ref="CI131:CI194" si="178">ABS($C131-CH131)</f>
        <v>0.63403930409877773</v>
      </c>
      <c r="CK131">
        <f t="shared" si="128"/>
        <v>-2.2366817057046205E-2</v>
      </c>
      <c r="CL131" s="9">
        <f t="shared" ref="CL131:CL194" si="179">$CA131+CK131</f>
        <v>77.048136315325124</v>
      </c>
      <c r="CM131">
        <f t="shared" ref="CM131:CM194" si="180">ABS($C131-CL131)</f>
        <v>0.39134431532512792</v>
      </c>
      <c r="CO131">
        <f t="shared" si="129"/>
        <v>-6.9802129150167147E-3</v>
      </c>
      <c r="CP131" s="9">
        <f t="shared" ref="CP131:CP194" si="181">$CA131+CO131</f>
        <v>77.063522919467161</v>
      </c>
      <c r="CQ131">
        <f t="shared" ref="CQ131:CQ194" si="182">ABS($C131-CP131)</f>
        <v>0.40673091946716511</v>
      </c>
      <c r="CY131">
        <f t="shared" si="139"/>
        <v>125.537252814863</v>
      </c>
      <c r="DA131">
        <f t="shared" si="130"/>
        <v>-1.0407434266116207</v>
      </c>
      <c r="DB131" s="9">
        <f t="shared" ref="DB131:DB194" si="183">$CY131+DA131</f>
        <v>124.49650938825137</v>
      </c>
      <c r="DC131">
        <f t="shared" ref="DC131:DC194" si="184">ABS($E131-DB131)</f>
        <v>0.20837061174863436</v>
      </c>
      <c r="DE131">
        <f t="shared" si="131"/>
        <v>-1.2769184609893434</v>
      </c>
      <c r="DF131" s="9">
        <f t="shared" ref="DF131:DF194" si="185">$CY131+DE131</f>
        <v>124.26033435387365</v>
      </c>
      <c r="DG131">
        <f t="shared" ref="DG131:DG194" si="186">ABS($E131-DF131)</f>
        <v>0.4445456461263575</v>
      </c>
      <c r="DI131">
        <f t="shared" si="132"/>
        <v>-0.53266615957618169</v>
      </c>
      <c r="DJ131" s="9">
        <f t="shared" ref="DJ131:DJ194" si="187">$CY131+DI131</f>
        <v>125.00458665528681</v>
      </c>
      <c r="DK131">
        <f t="shared" ref="DK131:DK194" si="188">ABS($E131-DJ131)</f>
        <v>0.29970665528681195</v>
      </c>
      <c r="DM131">
        <f t="shared" si="133"/>
        <v>0.42353384368728197</v>
      </c>
      <c r="DN131" s="9">
        <f t="shared" ref="DN131:DN194" si="189">$CY131+DM131</f>
        <v>125.96078665855028</v>
      </c>
      <c r="DO131">
        <f t="shared" ref="DO131:DO194" si="190">ABS($E131-DN131)</f>
        <v>1.2559066585502734</v>
      </c>
    </row>
    <row r="132" spans="1:119" x14ac:dyDescent="0.2">
      <c r="A132" s="3">
        <v>43969</v>
      </c>
      <c r="B132" s="4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  <c r="R132">
        <f t="shared" si="134"/>
        <v>75.23792313424471</v>
      </c>
      <c r="S132">
        <f t="shared" si="135"/>
        <v>76.667643292657331</v>
      </c>
      <c r="T132">
        <f t="shared" si="136"/>
        <v>76.822276452952863</v>
      </c>
      <c r="U132">
        <f t="shared" si="137"/>
        <v>76.745450603516574</v>
      </c>
      <c r="V132">
        <f>ABS($C132-R132)/$C132*100</f>
        <v>4.1102104183325228</v>
      </c>
      <c r="W132">
        <f>ABS($C132-S132)/$C132*100</f>
        <v>2.2880500045443974</v>
      </c>
      <c r="X132">
        <f>ABS($C132-T132)/$C132*100</f>
        <v>2.0909719807846221</v>
      </c>
      <c r="Y132">
        <f>ABS($C132-U132)/$C132*100</f>
        <v>2.1888855625262966</v>
      </c>
      <c r="Z132" s="9">
        <f t="shared" si="140"/>
        <v>3.2249908657552879</v>
      </c>
      <c r="AA132" s="9">
        <f t="shared" si="141"/>
        <v>1.7952707073426666</v>
      </c>
      <c r="AB132" s="9">
        <f t="shared" si="142"/>
        <v>1.6406375470471346</v>
      </c>
      <c r="AC132" s="9">
        <f t="shared" si="143"/>
        <v>1.7174633964834243</v>
      </c>
      <c r="AD132">
        <f>ABS(Z132)</f>
        <v>3.2249908657552879</v>
      </c>
      <c r="AE132">
        <f>ABS(AA132)</f>
        <v>1.7952707073426666</v>
      </c>
      <c r="AF132">
        <f t="shared" si="144"/>
        <v>1.6406375470471346</v>
      </c>
      <c r="AG132">
        <f t="shared" si="145"/>
        <v>1.7174633964834243</v>
      </c>
      <c r="AH132" s="9">
        <f t="shared" si="146"/>
        <v>10.400566084205041</v>
      </c>
      <c r="AI132" s="9">
        <f t="shared" si="147"/>
        <v>3.2229969126426385</v>
      </c>
      <c r="AJ132" s="9">
        <f t="shared" si="148"/>
        <v>2.6916915607808387</v>
      </c>
      <c r="AK132" s="9">
        <f t="shared" si="149"/>
        <v>2.9496805182603798</v>
      </c>
      <c r="AL132" s="21">
        <f t="shared" si="150"/>
        <v>4.110210418332523E-2</v>
      </c>
      <c r="AM132" s="21">
        <f t="shared" si="151"/>
        <v>2.2880500045443973E-2</v>
      </c>
      <c r="AN132" s="21">
        <f t="shared" si="152"/>
        <v>2.0909719807846221E-2</v>
      </c>
      <c r="AO132" s="21">
        <f t="shared" si="153"/>
        <v>2.1888855625262965E-2</v>
      </c>
      <c r="AP132" s="21">
        <f t="shared" si="154"/>
        <v>4.110210418332523E-2</v>
      </c>
      <c r="AQ132" s="21">
        <f t="shared" si="154"/>
        <v>2.2880500045443973E-2</v>
      </c>
      <c r="AR132" s="21">
        <f t="shared" si="154"/>
        <v>2.0909719807846221E-2</v>
      </c>
      <c r="AS132" s="21">
        <f t="shared" si="154"/>
        <v>2.1888855625262965E-2</v>
      </c>
      <c r="AT132" s="21"/>
      <c r="AZ132">
        <f t="shared" si="138"/>
        <v>129.4109353569396</v>
      </c>
      <c r="BA132">
        <f t="shared" ref="BA132:BA195" si="191">($AY$3*$E131)+((1-$AY$3)*BA131)</f>
        <v>126.55380382514598</v>
      </c>
      <c r="BB132">
        <f t="shared" ref="BB132:BB195" si="192">($AY$4*$E131)+((1-$AY$4)*BB131)</f>
        <v>125.03782912594521</v>
      </c>
      <c r="BC132">
        <f t="shared" ref="BC132:BC195" si="193">($AY$5*$E131)+((1-$AY$5)*BC131)</f>
        <v>124.88889635360155</v>
      </c>
      <c r="BD132" s="9">
        <f t="shared" si="155"/>
        <v>5.864165643060403</v>
      </c>
      <c r="BE132" s="9">
        <f t="shared" si="156"/>
        <v>8.7212971748540298</v>
      </c>
      <c r="BF132" s="9">
        <f t="shared" si="157"/>
        <v>10.237271874054798</v>
      </c>
      <c r="BG132" s="9">
        <f t="shared" si="158"/>
        <v>10.386204646398454</v>
      </c>
      <c r="BH132">
        <f t="shared" si="159"/>
        <v>5.864165643060403</v>
      </c>
      <c r="BI132">
        <f t="shared" si="160"/>
        <v>8.7212971748540298</v>
      </c>
      <c r="BJ132">
        <f t="shared" si="161"/>
        <v>10.237271874054798</v>
      </c>
      <c r="BK132">
        <f t="shared" si="162"/>
        <v>10.386204646398454</v>
      </c>
      <c r="BL132" s="9">
        <f t="shared" si="163"/>
        <v>34.38843868925003</v>
      </c>
      <c r="BM132" s="9">
        <f t="shared" si="164"/>
        <v>76.061024412116879</v>
      </c>
      <c r="BN132" s="9">
        <f t="shared" si="165"/>
        <v>104.80173542331343</v>
      </c>
      <c r="BO132" s="9">
        <f t="shared" si="166"/>
        <v>107.87324695686884</v>
      </c>
      <c r="BP132" s="21">
        <f t="shared" si="167"/>
        <v>4.3349926185310354E-2</v>
      </c>
      <c r="BQ132" s="21">
        <f t="shared" si="168"/>
        <v>6.4470823605994057E-2</v>
      </c>
      <c r="BR132" s="21">
        <f t="shared" si="169"/>
        <v>7.5677429167506569E-2</v>
      </c>
      <c r="BS132" s="21">
        <f t="shared" si="170"/>
        <v>7.6778391364116988E-2</v>
      </c>
      <c r="BT132" s="21">
        <f t="shared" si="171"/>
        <v>4.3349926185310354E-2</v>
      </c>
      <c r="BU132" s="21">
        <f t="shared" si="172"/>
        <v>6.4470823605994057E-2</v>
      </c>
      <c r="BV132" s="21">
        <f t="shared" si="173"/>
        <v>7.5677429167506569E-2</v>
      </c>
      <c r="BW132" s="21">
        <f t="shared" si="174"/>
        <v>7.6778391364116988E-2</v>
      </c>
      <c r="CA132">
        <f t="shared" ref="CA132:CA195" si="194">($BZ$2*$C131)+((1-$BZ$2)*CA131)</f>
        <v>76.822276452952863</v>
      </c>
      <c r="CC132">
        <f t="shared" ref="CC132:CC195" si="195">($CB$2*($CA132-$CA131))+((1-$CB$2)*CC131)</f>
        <v>0.34567708771813932</v>
      </c>
      <c r="CD132" s="9">
        <f t="shared" si="175"/>
        <v>77.167953540671007</v>
      </c>
      <c r="CE132">
        <f t="shared" si="176"/>
        <v>1.2949604593289905</v>
      </c>
      <c r="CG132">
        <f t="shared" ref="CG132:CG195" si="196">($CF$2*($CA132-$CA131))+((1-$CF$2)*CG131)</f>
        <v>5.1648425304071044E-2</v>
      </c>
      <c r="CH132" s="9">
        <f t="shared" si="177"/>
        <v>76.873924878256929</v>
      </c>
      <c r="CI132">
        <f t="shared" si="178"/>
        <v>1.5889891217430687</v>
      </c>
      <c r="CK132">
        <f t="shared" ref="CK132:CK195" si="197">($CJ$2*($CA132-$CA131))+((1-$CJ$2)*CK131)</f>
        <v>-0.17143432622273913</v>
      </c>
      <c r="CL132" s="9">
        <f t="shared" si="179"/>
        <v>76.650842126730126</v>
      </c>
      <c r="CM132">
        <f t="shared" si="180"/>
        <v>1.812071873269872</v>
      </c>
      <c r="CO132">
        <f t="shared" ref="CO132:CO195" si="198">($CN$2*($CA132-$CA131))+((1-$CN$2)*CO131)</f>
        <v>-0.21445217411730738</v>
      </c>
      <c r="CP132" s="9">
        <f t="shared" si="181"/>
        <v>76.607824278835551</v>
      </c>
      <c r="CQ132">
        <f t="shared" si="182"/>
        <v>1.8550897211644468</v>
      </c>
      <c r="CY132">
        <f t="shared" si="139"/>
        <v>125.03782912594521</v>
      </c>
      <c r="DA132">
        <f t="shared" ref="DA132:DA195" si="199">($CZ$2*($CY132-$CY131))+((1-$CZ$2)*DA131)</f>
        <v>-0.95413226858060729</v>
      </c>
      <c r="DB132" s="9">
        <f t="shared" si="183"/>
        <v>124.0836968573646</v>
      </c>
      <c r="DC132">
        <f t="shared" si="184"/>
        <v>11.191404142635406</v>
      </c>
      <c r="DE132">
        <f t="shared" ref="DE132:DE195" si="200">($DD$2*($CY132-$CY131))+((1-$DD$2)*DE131)</f>
        <v>-0.99702034304358311</v>
      </c>
      <c r="DF132" s="9">
        <f t="shared" si="185"/>
        <v>124.04080878290162</v>
      </c>
      <c r="DG132">
        <f t="shared" si="186"/>
        <v>11.234292217098385</v>
      </c>
      <c r="DI132">
        <f t="shared" ref="DI132:DI195" si="201">($DH$2*($CY132-$CY131))+((1-$DH$2)*DI131)</f>
        <v>-0.51072612894164116</v>
      </c>
      <c r="DJ132" s="9">
        <f t="shared" si="187"/>
        <v>124.52710299700357</v>
      </c>
      <c r="DK132">
        <f t="shared" si="188"/>
        <v>10.747998002996439</v>
      </c>
      <c r="DM132">
        <f t="shared" ref="DM132:DM195" si="202">($DL$2*($CY132-$CY131))+((1-$DL$2)*DM131)</f>
        <v>-0.3702096343530773</v>
      </c>
      <c r="DN132" s="9">
        <f t="shared" si="189"/>
        <v>124.66761949159213</v>
      </c>
      <c r="DO132">
        <f t="shared" si="190"/>
        <v>10.607481508407872</v>
      </c>
    </row>
    <row r="133" spans="1:119" x14ac:dyDescent="0.2">
      <c r="A133" s="3">
        <v>43970</v>
      </c>
      <c r="B133" s="4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  <c r="R133">
        <f t="shared" ref="R133:R196" si="203">($Q$2*$C132)+((1-$Q$2)*$R132)</f>
        <v>75.753921672765557</v>
      </c>
      <c r="S133">
        <f t="shared" ref="S133:S196" si="204">($Q$3*$C132)+((1-$Q$3)*$S132)</f>
        <v>77.242129919006985</v>
      </c>
      <c r="T133">
        <f t="shared" ref="T133:T196" si="205">($Q$4*$C132)+((1-$Q$4)*$T132)</f>
        <v>77.806658981181144</v>
      </c>
      <c r="U133">
        <f t="shared" ref="U133:U196" si="206">($Q$5*$C132)+((1-$Q$5)*$U132)</f>
        <v>78.085072052773654</v>
      </c>
      <c r="V133">
        <f>ABS($C133-R133)/$C133*100</f>
        <v>2.8914410681158387</v>
      </c>
      <c r="W133">
        <f>ABS($C133-S133)/$C133*100</f>
        <v>0.98371464297674882</v>
      </c>
      <c r="X133">
        <f>ABS($C133-T133)/$C133*100</f>
        <v>0.26004776880871061</v>
      </c>
      <c r="Y133">
        <f>ABS($C133-U133)/$C133*100</f>
        <v>9.684850234325576E-2</v>
      </c>
      <c r="Z133" s="9">
        <f t="shared" si="140"/>
        <v>2.2555993272344494</v>
      </c>
      <c r="AA133" s="9">
        <f t="shared" si="141"/>
        <v>0.767391080993022</v>
      </c>
      <c r="AB133" s="9">
        <f t="shared" si="142"/>
        <v>0.20286201881886257</v>
      </c>
      <c r="AC133" s="9">
        <f t="shared" si="143"/>
        <v>-7.5551052773647598E-2</v>
      </c>
      <c r="AD133">
        <f>ABS(Z133)</f>
        <v>2.2555993272344494</v>
      </c>
      <c r="AE133">
        <f>ABS(AA133)</f>
        <v>0.767391080993022</v>
      </c>
      <c r="AF133">
        <f t="shared" si="144"/>
        <v>0.20286201881886257</v>
      </c>
      <c r="AG133">
        <f t="shared" si="145"/>
        <v>7.5551052773647598E-2</v>
      </c>
      <c r="AH133" s="9">
        <f t="shared" si="146"/>
        <v>5.0877283250205005</v>
      </c>
      <c r="AI133" s="9">
        <f t="shared" si="147"/>
        <v>0.58888907118763889</v>
      </c>
      <c r="AJ133" s="9">
        <f t="shared" si="148"/>
        <v>4.1152998679264551E-2</v>
      </c>
      <c r="AK133" s="9">
        <f t="shared" si="149"/>
        <v>5.7079615752064841E-3</v>
      </c>
      <c r="AL133" s="21">
        <f t="shared" si="150"/>
        <v>2.8914410681158385E-2</v>
      </c>
      <c r="AM133" s="21">
        <f t="shared" si="151"/>
        <v>9.8371464297674887E-3</v>
      </c>
      <c r="AN133" s="21">
        <f t="shared" si="152"/>
        <v>2.6004776880871059E-3</v>
      </c>
      <c r="AO133" s="21">
        <f t="shared" si="153"/>
        <v>-9.6848502343255759E-4</v>
      </c>
      <c r="AP133" s="21">
        <f t="shared" si="154"/>
        <v>2.8914410681158385E-2</v>
      </c>
      <c r="AQ133" s="21">
        <f t="shared" si="154"/>
        <v>9.8371464297674887E-3</v>
      </c>
      <c r="AR133" s="21">
        <f t="shared" si="154"/>
        <v>2.6004776880871059E-3</v>
      </c>
      <c r="AS133" s="21">
        <f t="shared" si="154"/>
        <v>9.6848502343255759E-4</v>
      </c>
      <c r="AT133" s="21"/>
      <c r="AZ133">
        <f t="shared" ref="AZ133:AZ196" si="207">($AY$2*$E132)+((1-$AY$2)*AZ132)</f>
        <v>130.34920185982926</v>
      </c>
      <c r="BA133">
        <f t="shared" si="191"/>
        <v>129.34461892109925</v>
      </c>
      <c r="BB133">
        <f t="shared" si="192"/>
        <v>131.1801922503781</v>
      </c>
      <c r="BC133">
        <f t="shared" si="193"/>
        <v>132.99013597779233</v>
      </c>
      <c r="BD133" s="9">
        <f t="shared" si="155"/>
        <v>0.8588971401707397</v>
      </c>
      <c r="BE133" s="9">
        <f t="shared" si="156"/>
        <v>1.86348007890075</v>
      </c>
      <c r="BF133" s="9">
        <f t="shared" si="157"/>
        <v>2.7906749621905647E-2</v>
      </c>
      <c r="BG133" s="9">
        <f t="shared" si="158"/>
        <v>-1.7820369777923304</v>
      </c>
      <c r="BH133">
        <f t="shared" si="159"/>
        <v>0.8588971401707397</v>
      </c>
      <c r="BI133">
        <f t="shared" si="160"/>
        <v>1.86348007890075</v>
      </c>
      <c r="BJ133">
        <f t="shared" si="161"/>
        <v>2.7906749621905647E-2</v>
      </c>
      <c r="BK133">
        <f t="shared" si="162"/>
        <v>1.7820369777923304</v>
      </c>
      <c r="BL133" s="9">
        <f t="shared" si="163"/>
        <v>0.73770429739347532</v>
      </c>
      <c r="BM133" s="9">
        <f t="shared" si="164"/>
        <v>3.4725580044599451</v>
      </c>
      <c r="BN133" s="9">
        <f t="shared" si="165"/>
        <v>7.7878667445973097E-4</v>
      </c>
      <c r="BO133" s="9">
        <f t="shared" si="166"/>
        <v>3.1756557902192228</v>
      </c>
      <c r="BP133" s="21">
        <f t="shared" si="167"/>
        <v>6.5460680149838895E-3</v>
      </c>
      <c r="BQ133" s="21">
        <f t="shared" si="168"/>
        <v>1.4202477538377794E-2</v>
      </c>
      <c r="BR133" s="21">
        <f t="shared" si="169"/>
        <v>2.1269075487409999E-4</v>
      </c>
      <c r="BS133" s="21">
        <f t="shared" si="170"/>
        <v>-1.3581760511539233E-2</v>
      </c>
      <c r="BT133" s="21">
        <f t="shared" si="171"/>
        <v>6.5460680149838895E-3</v>
      </c>
      <c r="BU133" s="21">
        <f t="shared" si="172"/>
        <v>1.4202477538377794E-2</v>
      </c>
      <c r="BV133" s="21">
        <f t="shared" si="173"/>
        <v>2.1269075487409999E-4</v>
      </c>
      <c r="BW133" s="21">
        <f t="shared" si="174"/>
        <v>1.3581760511539233E-2</v>
      </c>
      <c r="CA133">
        <f t="shared" si="194"/>
        <v>77.806658981181144</v>
      </c>
      <c r="CC133">
        <f t="shared" si="195"/>
        <v>0.44786995819976194</v>
      </c>
      <c r="CD133" s="9">
        <f t="shared" si="175"/>
        <v>78.254528939380904</v>
      </c>
      <c r="CE133">
        <f t="shared" si="176"/>
        <v>0.24500793938089771</v>
      </c>
      <c r="CG133">
        <f t="shared" si="196"/>
        <v>0.38743270235678651</v>
      </c>
      <c r="CH133" s="9">
        <f t="shared" si="177"/>
        <v>78.194091683537934</v>
      </c>
      <c r="CI133">
        <f t="shared" si="178"/>
        <v>0.18457068353792749</v>
      </c>
      <c r="CK133">
        <f t="shared" si="197"/>
        <v>0.59140479771493404</v>
      </c>
      <c r="CL133" s="9">
        <f t="shared" si="179"/>
        <v>78.398063778896073</v>
      </c>
      <c r="CM133">
        <f t="shared" si="180"/>
        <v>0.38854277889606692</v>
      </c>
      <c r="CO133">
        <f t="shared" si="198"/>
        <v>0.81654566989989841</v>
      </c>
      <c r="CP133" s="9">
        <f t="shared" si="181"/>
        <v>78.623204651081039</v>
      </c>
      <c r="CQ133">
        <f t="shared" si="182"/>
        <v>0.61368365108103262</v>
      </c>
      <c r="CY133">
        <f t="shared" si="139"/>
        <v>131.1801922503781</v>
      </c>
      <c r="DA133">
        <f t="shared" si="199"/>
        <v>0.18130699430155239</v>
      </c>
      <c r="DB133" s="9">
        <f t="shared" si="183"/>
        <v>131.36149924467966</v>
      </c>
      <c r="DC133">
        <f t="shared" si="184"/>
        <v>0.15340024467965918</v>
      </c>
      <c r="DE133">
        <f t="shared" si="200"/>
        <v>1.5731577052479473</v>
      </c>
      <c r="DF133" s="9">
        <f t="shared" si="185"/>
        <v>132.75334995562605</v>
      </c>
      <c r="DG133">
        <f t="shared" si="186"/>
        <v>1.5452509556260452</v>
      </c>
      <c r="DI133">
        <f t="shared" si="201"/>
        <v>3.8803127782855498</v>
      </c>
      <c r="DJ133" s="9">
        <f t="shared" si="187"/>
        <v>135.06050502866364</v>
      </c>
      <c r="DK133">
        <f t="shared" si="188"/>
        <v>3.852406028663637</v>
      </c>
      <c r="DM133">
        <f t="shared" si="202"/>
        <v>5.2306029382028552</v>
      </c>
      <c r="DN133" s="9">
        <f t="shared" si="189"/>
        <v>136.41079518858095</v>
      </c>
      <c r="DO133">
        <f t="shared" si="190"/>
        <v>5.2026961885809442</v>
      </c>
    </row>
    <row r="134" spans="1:119" x14ac:dyDescent="0.2">
      <c r="A134" s="3">
        <v>43971</v>
      </c>
      <c r="B134" s="4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  <c r="R134">
        <f t="shared" si="203"/>
        <v>76.114817565123062</v>
      </c>
      <c r="S134">
        <f t="shared" si="204"/>
        <v>77.487695064924736</v>
      </c>
      <c r="T134">
        <f t="shared" si="205"/>
        <v>77.928376192472456</v>
      </c>
      <c r="U134">
        <f t="shared" si="206"/>
        <v>78.026142231610208</v>
      </c>
      <c r="V134">
        <f>ABS($C134-R134)/$C134*100</f>
        <v>4.2901930250400078</v>
      </c>
      <c r="W134">
        <f>ABS($C134-S134)/$C134*100</f>
        <v>2.5638821080643304</v>
      </c>
      <c r="X134">
        <f>ABS($C134-T134)/$C134*100</f>
        <v>2.009752084445561</v>
      </c>
      <c r="Y134">
        <f>ABS($C134-U134)/$C134*100</f>
        <v>1.8868171680401609</v>
      </c>
      <c r="Z134" s="9">
        <f t="shared" si="140"/>
        <v>3.4118474348769325</v>
      </c>
      <c r="AA134" s="9">
        <f t="shared" si="141"/>
        <v>2.0389699350752579</v>
      </c>
      <c r="AB134" s="9">
        <f t="shared" si="142"/>
        <v>1.5982888075275383</v>
      </c>
      <c r="AC134" s="9">
        <f t="shared" si="143"/>
        <v>1.5005227683897857</v>
      </c>
      <c r="AD134">
        <f>ABS(Z134)</f>
        <v>3.4118474348769325</v>
      </c>
      <c r="AE134">
        <f>ABS(AA134)</f>
        <v>2.0389699350752579</v>
      </c>
      <c r="AF134">
        <f t="shared" si="144"/>
        <v>1.5982888075275383</v>
      </c>
      <c r="AG134">
        <f t="shared" si="145"/>
        <v>1.5005227683897857</v>
      </c>
      <c r="AH134" s="9">
        <f t="shared" si="146"/>
        <v>11.640702918876304</v>
      </c>
      <c r="AI134" s="9">
        <f t="shared" si="147"/>
        <v>4.1573983961408016</v>
      </c>
      <c r="AJ134" s="9">
        <f t="shared" si="148"/>
        <v>2.5545271122678006</v>
      </c>
      <c r="AK134" s="9">
        <f t="shared" si="149"/>
        <v>2.2515685784561463</v>
      </c>
      <c r="AL134" s="21">
        <f t="shared" si="150"/>
        <v>4.2901930250400074E-2</v>
      </c>
      <c r="AM134" s="21">
        <f t="shared" si="151"/>
        <v>2.5638821080643304E-2</v>
      </c>
      <c r="AN134" s="21">
        <f t="shared" si="152"/>
        <v>2.009752084445561E-2</v>
      </c>
      <c r="AO134" s="21">
        <f t="shared" si="153"/>
        <v>1.886817168040161E-2</v>
      </c>
      <c r="AP134" s="21">
        <f t="shared" si="154"/>
        <v>4.2901930250400074E-2</v>
      </c>
      <c r="AQ134" s="21">
        <f t="shared" si="154"/>
        <v>2.5638821080643304E-2</v>
      </c>
      <c r="AR134" s="21">
        <f t="shared" si="154"/>
        <v>2.009752084445561E-2</v>
      </c>
      <c r="AS134" s="21">
        <f t="shared" si="154"/>
        <v>1.886817168040161E-2</v>
      </c>
      <c r="AT134" s="21"/>
      <c r="AZ134">
        <f t="shared" si="207"/>
        <v>130.48662540225658</v>
      </c>
      <c r="BA134">
        <f t="shared" si="191"/>
        <v>129.94093254634748</v>
      </c>
      <c r="BB134">
        <f t="shared" si="192"/>
        <v>131.19693630015124</v>
      </c>
      <c r="BC134">
        <f t="shared" si="193"/>
        <v>131.60014713511433</v>
      </c>
      <c r="BD134" s="9">
        <f t="shared" si="155"/>
        <v>4.7785415977434127</v>
      </c>
      <c r="BE134" s="9">
        <f t="shared" si="156"/>
        <v>5.3242344536525081</v>
      </c>
      <c r="BF134" s="9">
        <f t="shared" si="157"/>
        <v>4.0682306998487547</v>
      </c>
      <c r="BG134" s="9">
        <f t="shared" si="158"/>
        <v>3.6650198648856644</v>
      </c>
      <c r="BH134">
        <f t="shared" si="159"/>
        <v>4.7785415977434127</v>
      </c>
      <c r="BI134">
        <f t="shared" si="160"/>
        <v>5.3242344536525081</v>
      </c>
      <c r="BJ134">
        <f t="shared" si="161"/>
        <v>4.0682306998487547</v>
      </c>
      <c r="BK134">
        <f t="shared" si="162"/>
        <v>3.6650198648856644</v>
      </c>
      <c r="BL134" s="9">
        <f t="shared" si="163"/>
        <v>22.834459801364169</v>
      </c>
      <c r="BM134" s="9">
        <f t="shared" si="164"/>
        <v>28.347472517460421</v>
      </c>
      <c r="BN134" s="9">
        <f t="shared" si="165"/>
        <v>16.550501027191888</v>
      </c>
      <c r="BO134" s="9">
        <f t="shared" si="166"/>
        <v>13.432370610006535</v>
      </c>
      <c r="BP134" s="21">
        <f t="shared" si="167"/>
        <v>3.5327214712590517E-2</v>
      </c>
      <c r="BQ134" s="21">
        <f t="shared" si="168"/>
        <v>3.9361459951123327E-2</v>
      </c>
      <c r="BR134" s="21">
        <f t="shared" si="169"/>
        <v>3.0075967006707314E-2</v>
      </c>
      <c r="BS134" s="21">
        <f t="shared" si="170"/>
        <v>2.7095075148842011E-2</v>
      </c>
      <c r="BT134" s="21">
        <f t="shared" si="171"/>
        <v>3.5327214712590517E-2</v>
      </c>
      <c r="BU134" s="21">
        <f t="shared" si="172"/>
        <v>3.9361459951123327E-2</v>
      </c>
      <c r="BV134" s="21">
        <f t="shared" si="173"/>
        <v>3.0075967006707314E-2</v>
      </c>
      <c r="BW134" s="21">
        <f t="shared" si="174"/>
        <v>2.7095075148842011E-2</v>
      </c>
      <c r="CA134">
        <f t="shared" si="194"/>
        <v>77.928376192472456</v>
      </c>
      <c r="CC134">
        <f t="shared" si="195"/>
        <v>0.39568551869440993</v>
      </c>
      <c r="CD134" s="9">
        <f t="shared" si="175"/>
        <v>78.324061711166863</v>
      </c>
      <c r="CE134">
        <f t="shared" si="176"/>
        <v>1.2026032888331315</v>
      </c>
      <c r="CG134">
        <f t="shared" si="196"/>
        <v>0.29177512557321561</v>
      </c>
      <c r="CH134" s="9">
        <f t="shared" si="177"/>
        <v>78.220151318045666</v>
      </c>
      <c r="CI134">
        <f t="shared" si="178"/>
        <v>1.3065136819543284</v>
      </c>
      <c r="CK134">
        <f t="shared" si="197"/>
        <v>0.28141099067534336</v>
      </c>
      <c r="CL134" s="9">
        <f t="shared" si="179"/>
        <v>78.209787183147796</v>
      </c>
      <c r="CM134">
        <f t="shared" si="180"/>
        <v>1.3168778168521982</v>
      </c>
      <c r="CO134">
        <f t="shared" si="198"/>
        <v>0.21899319549651397</v>
      </c>
      <c r="CP134" s="9">
        <f t="shared" si="181"/>
        <v>78.147369387968965</v>
      </c>
      <c r="CQ134">
        <f t="shared" si="182"/>
        <v>1.3792956120310293</v>
      </c>
      <c r="CY134">
        <f t="shared" si="139"/>
        <v>131.19693630015124</v>
      </c>
      <c r="DA134">
        <f t="shared" si="199"/>
        <v>0.15497692317700604</v>
      </c>
      <c r="DB134" s="9">
        <f t="shared" si="183"/>
        <v>131.35191322332824</v>
      </c>
      <c r="DC134">
        <f t="shared" si="184"/>
        <v>3.9132537766717519</v>
      </c>
      <c r="DE134">
        <f t="shared" si="200"/>
        <v>1.0128487892770157</v>
      </c>
      <c r="DF134" s="9">
        <f t="shared" si="185"/>
        <v>132.20978508942827</v>
      </c>
      <c r="DG134">
        <f t="shared" si="186"/>
        <v>3.0553819105717253</v>
      </c>
      <c r="DI134">
        <f t="shared" si="201"/>
        <v>1.3303574174673576</v>
      </c>
      <c r="DJ134" s="9">
        <f t="shared" si="187"/>
        <v>132.52729371761859</v>
      </c>
      <c r="DK134">
        <f t="shared" si="188"/>
        <v>2.7378732823814005</v>
      </c>
      <c r="DM134">
        <f t="shared" si="202"/>
        <v>0.74668429415329829</v>
      </c>
      <c r="DN134" s="9">
        <f t="shared" si="189"/>
        <v>131.94362059430455</v>
      </c>
      <c r="DO134">
        <f t="shared" si="190"/>
        <v>3.3215464056954431</v>
      </c>
    </row>
    <row r="135" spans="1:119" x14ac:dyDescent="0.2">
      <c r="A135" s="3">
        <v>43972</v>
      </c>
      <c r="B135" s="4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  <c r="R135">
        <f t="shared" si="203"/>
        <v>76.660713154703373</v>
      </c>
      <c r="S135">
        <f t="shared" si="204"/>
        <v>78.14016544414882</v>
      </c>
      <c r="T135">
        <f t="shared" si="205"/>
        <v>78.887349476988987</v>
      </c>
      <c r="U135">
        <f t="shared" si="206"/>
        <v>79.196549990954239</v>
      </c>
      <c r="V135">
        <f>ABS($C135-R135)/$C135*100</f>
        <v>2.8796816698932375</v>
      </c>
      <c r="W135">
        <f>ABS($C135-S135)/$C135*100</f>
        <v>1.0053855488124546</v>
      </c>
      <c r="X135">
        <f>ABS($C135-T135)/$C135*100</f>
        <v>5.878920063906494E-2</v>
      </c>
      <c r="Y135">
        <f>ABS($C135-U135)/$C135*100</f>
        <v>0.33293233583473736</v>
      </c>
      <c r="Z135" s="9">
        <f t="shared" si="140"/>
        <v>2.2730408452966202</v>
      </c>
      <c r="AA135" s="9">
        <f t="shared" si="141"/>
        <v>0.79358855585117283</v>
      </c>
      <c r="AB135" s="9">
        <f t="shared" si="142"/>
        <v>4.6404523011005949E-2</v>
      </c>
      <c r="AC135" s="9">
        <f t="shared" si="143"/>
        <v>-0.26279599095424544</v>
      </c>
      <c r="AD135">
        <f>ABS(Z135)</f>
        <v>2.2730408452966202</v>
      </c>
      <c r="AE135">
        <f>ABS(AA135)</f>
        <v>0.79358855585117283</v>
      </c>
      <c r="AF135">
        <f t="shared" si="144"/>
        <v>4.6404523011005949E-2</v>
      </c>
      <c r="AG135">
        <f t="shared" si="145"/>
        <v>0.26279599095424544</v>
      </c>
      <c r="AH135" s="9">
        <f t="shared" si="146"/>
        <v>5.1667146843867737</v>
      </c>
      <c r="AI135" s="9">
        <f t="shared" si="147"/>
        <v>0.62978279597795006</v>
      </c>
      <c r="AJ135" s="9">
        <f t="shared" si="148"/>
        <v>2.1533797558789805E-3</v>
      </c>
      <c r="AK135" s="9">
        <f t="shared" si="149"/>
        <v>6.9061732861623856E-2</v>
      </c>
      <c r="AL135" s="21">
        <f t="shared" si="150"/>
        <v>2.8796816698932377E-2</v>
      </c>
      <c r="AM135" s="21">
        <f t="shared" si="151"/>
        <v>1.0053855488124546E-2</v>
      </c>
      <c r="AN135" s="21">
        <f t="shared" si="152"/>
        <v>5.8789200639064942E-4</v>
      </c>
      <c r="AO135" s="21">
        <f t="shared" si="153"/>
        <v>-3.3293233583473738E-3</v>
      </c>
      <c r="AP135" s="21">
        <f t="shared" si="154"/>
        <v>2.8796816698932377E-2</v>
      </c>
      <c r="AQ135" s="21">
        <f t="shared" si="154"/>
        <v>1.0053855488124546E-2</v>
      </c>
      <c r="AR135" s="21">
        <f t="shared" si="154"/>
        <v>5.8789200639064942E-4</v>
      </c>
      <c r="AS135" s="21">
        <f t="shared" si="154"/>
        <v>3.3293233583473738E-3</v>
      </c>
      <c r="AT135" s="21"/>
      <c r="AZ135">
        <f t="shared" si="207"/>
        <v>131.25119205789551</v>
      </c>
      <c r="BA135">
        <f t="shared" si="191"/>
        <v>131.64468757151627</v>
      </c>
      <c r="BB135">
        <f t="shared" si="192"/>
        <v>133.63787472006049</v>
      </c>
      <c r="BC135">
        <f t="shared" si="193"/>
        <v>134.45886262972516</v>
      </c>
      <c r="BD135" s="9">
        <f t="shared" si="155"/>
        <v>5.6646409421044837</v>
      </c>
      <c r="BE135" s="9">
        <f t="shared" si="156"/>
        <v>5.2711454284837203</v>
      </c>
      <c r="BF135" s="9">
        <f t="shared" si="157"/>
        <v>3.2779582799394973</v>
      </c>
      <c r="BG135" s="9">
        <f t="shared" si="158"/>
        <v>2.4569703702748313</v>
      </c>
      <c r="BH135">
        <f t="shared" si="159"/>
        <v>5.6646409421044837</v>
      </c>
      <c r="BI135">
        <f t="shared" si="160"/>
        <v>5.2711454284837203</v>
      </c>
      <c r="BJ135">
        <f t="shared" si="161"/>
        <v>3.2779582799394973</v>
      </c>
      <c r="BK135">
        <f t="shared" si="162"/>
        <v>2.4569703702748313</v>
      </c>
      <c r="BL135" s="9">
        <f t="shared" si="163"/>
        <v>32.088157002966369</v>
      </c>
      <c r="BM135" s="9">
        <f t="shared" si="164"/>
        <v>27.784974128224821</v>
      </c>
      <c r="BN135" s="9">
        <f t="shared" si="165"/>
        <v>10.745010485023908</v>
      </c>
      <c r="BO135" s="9">
        <f t="shared" si="166"/>
        <v>6.0367034004084417</v>
      </c>
      <c r="BP135" s="21">
        <f t="shared" si="167"/>
        <v>4.1373162022134313E-2</v>
      </c>
      <c r="BQ135" s="21">
        <f t="shared" si="168"/>
        <v>3.8499166334427667E-2</v>
      </c>
      <c r="BR135" s="21">
        <f t="shared" si="169"/>
        <v>2.3941411362844337E-2</v>
      </c>
      <c r="BS135" s="21">
        <f t="shared" si="170"/>
        <v>1.7945115012920614E-2</v>
      </c>
      <c r="BT135" s="21">
        <f t="shared" si="171"/>
        <v>4.1373162022134313E-2</v>
      </c>
      <c r="BU135" s="21">
        <f t="shared" si="172"/>
        <v>3.8499166334427667E-2</v>
      </c>
      <c r="BV135" s="21">
        <f t="shared" si="173"/>
        <v>2.3941411362844337E-2</v>
      </c>
      <c r="BW135" s="21">
        <f t="shared" si="174"/>
        <v>1.7945115012920614E-2</v>
      </c>
      <c r="CA135">
        <f t="shared" si="194"/>
        <v>78.887349476988987</v>
      </c>
      <c r="CC135">
        <f t="shared" si="195"/>
        <v>0.48581156122594937</v>
      </c>
      <c r="CD135" s="9">
        <f t="shared" si="175"/>
        <v>79.373161038214931</v>
      </c>
      <c r="CE135">
        <f t="shared" si="176"/>
        <v>0.43940703821493798</v>
      </c>
      <c r="CG135">
        <f t="shared" si="196"/>
        <v>0.53196646279280935</v>
      </c>
      <c r="CH135" s="9">
        <f t="shared" si="177"/>
        <v>79.419315939781796</v>
      </c>
      <c r="CI135">
        <f t="shared" si="178"/>
        <v>0.48556193978180318</v>
      </c>
      <c r="CK135">
        <f t="shared" si="197"/>
        <v>0.72860210461052755</v>
      </c>
      <c r="CL135" s="9">
        <f t="shared" si="179"/>
        <v>79.615951581599518</v>
      </c>
      <c r="CM135">
        <f t="shared" si="180"/>
        <v>0.68219758159952448</v>
      </c>
      <c r="CO135">
        <f t="shared" si="198"/>
        <v>0.85537607205372912</v>
      </c>
      <c r="CP135" s="9">
        <f t="shared" si="181"/>
        <v>79.742725549042717</v>
      </c>
      <c r="CQ135">
        <f t="shared" si="182"/>
        <v>0.80897154904272384</v>
      </c>
      <c r="CY135">
        <f t="shared" si="139"/>
        <v>133.63787472006049</v>
      </c>
      <c r="DA135">
        <f t="shared" si="199"/>
        <v>0.5207307626541664</v>
      </c>
      <c r="DB135" s="9">
        <f t="shared" si="183"/>
        <v>134.15860548271465</v>
      </c>
      <c r="DC135">
        <f t="shared" si="184"/>
        <v>2.7572275172853438</v>
      </c>
      <c r="DE135">
        <f t="shared" si="200"/>
        <v>1.5269610563046232</v>
      </c>
      <c r="DF135" s="9">
        <f t="shared" si="185"/>
        <v>135.16483577636512</v>
      </c>
      <c r="DG135">
        <f t="shared" si="186"/>
        <v>1.7509972236348688</v>
      </c>
      <c r="DI135">
        <f t="shared" si="201"/>
        <v>2.0633408790790124</v>
      </c>
      <c r="DJ135" s="9">
        <f t="shared" si="187"/>
        <v>135.70121559913952</v>
      </c>
      <c r="DK135">
        <f t="shared" si="188"/>
        <v>1.214617400860476</v>
      </c>
      <c r="DM135">
        <f t="shared" si="202"/>
        <v>2.203742842303424</v>
      </c>
      <c r="DN135" s="9">
        <f t="shared" si="189"/>
        <v>135.84161756236392</v>
      </c>
      <c r="DO135">
        <f t="shared" si="190"/>
        <v>1.0742154376360702</v>
      </c>
    </row>
    <row r="136" spans="1:119" x14ac:dyDescent="0.2">
      <c r="A136" s="3">
        <v>43973</v>
      </c>
      <c r="B136" s="4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  <c r="R136">
        <f t="shared" si="203"/>
        <v>77.024399689950826</v>
      </c>
      <c r="S136">
        <f t="shared" si="204"/>
        <v>78.394113782021194</v>
      </c>
      <c r="T136">
        <f t="shared" si="205"/>
        <v>78.915192190795594</v>
      </c>
      <c r="U136">
        <f t="shared" si="206"/>
        <v>78.99156911800992</v>
      </c>
      <c r="V136">
        <f>ABS($C136-R136)/$C136*100</f>
        <v>3.0431817376531534</v>
      </c>
      <c r="W136">
        <f>ABS($C136-S136)/$C136*100</f>
        <v>1.3190122429109761</v>
      </c>
      <c r="X136">
        <f>ABS($C136-T136)/$C136*100</f>
        <v>0.66308886300355829</v>
      </c>
      <c r="Y136">
        <f>ABS($C136-U136)/$C136*100</f>
        <v>0.56694707051748072</v>
      </c>
      <c r="Z136" s="9">
        <f t="shared" si="140"/>
        <v>2.4175633100491751</v>
      </c>
      <c r="AA136" s="9">
        <f t="shared" si="141"/>
        <v>1.0478492179788077</v>
      </c>
      <c r="AB136" s="9">
        <f t="shared" si="142"/>
        <v>0.52677080920440744</v>
      </c>
      <c r="AC136" s="9">
        <f t="shared" si="143"/>
        <v>0.45039388199008101</v>
      </c>
      <c r="AD136">
        <f>ABS(Z136)</f>
        <v>2.4175633100491751</v>
      </c>
      <c r="AE136">
        <f>ABS(AA136)</f>
        <v>1.0478492179788077</v>
      </c>
      <c r="AF136">
        <f t="shared" si="144"/>
        <v>0.52677080920440744</v>
      </c>
      <c r="AG136">
        <f t="shared" si="145"/>
        <v>0.45039388199008101</v>
      </c>
      <c r="AH136" s="9">
        <f t="shared" si="146"/>
        <v>5.8446123580959242</v>
      </c>
      <c r="AI136" s="9">
        <f t="shared" si="147"/>
        <v>1.0979879836187989</v>
      </c>
      <c r="AJ136" s="9">
        <f t="shared" si="148"/>
        <v>0.27748748542986623</v>
      </c>
      <c r="AK136" s="9">
        <f t="shared" si="149"/>
        <v>0.20285464893409502</v>
      </c>
      <c r="AL136" s="21">
        <f t="shared" si="150"/>
        <v>3.0431817376531532E-2</v>
      </c>
      <c r="AM136" s="21">
        <f t="shared" si="151"/>
        <v>1.319012242910976E-2</v>
      </c>
      <c r="AN136" s="21">
        <f t="shared" si="152"/>
        <v>6.6308886300355824E-3</v>
      </c>
      <c r="AO136" s="21">
        <f t="shared" si="153"/>
        <v>5.6694707051748077E-3</v>
      </c>
      <c r="AP136" s="21">
        <f t="shared" si="154"/>
        <v>3.0431817376531532E-2</v>
      </c>
      <c r="AQ136" s="21">
        <f t="shared" si="154"/>
        <v>1.319012242910976E-2</v>
      </c>
      <c r="AR136" s="21">
        <f t="shared" si="154"/>
        <v>6.6308886300355824E-3</v>
      </c>
      <c r="AS136" s="21">
        <f t="shared" si="154"/>
        <v>5.6694707051748077E-3</v>
      </c>
      <c r="AT136" s="21"/>
      <c r="AZ136">
        <f t="shared" si="207"/>
        <v>132.15753460863223</v>
      </c>
      <c r="BA136">
        <f t="shared" si="191"/>
        <v>133.33145410863105</v>
      </c>
      <c r="BB136">
        <f t="shared" si="192"/>
        <v>135.60464968802418</v>
      </c>
      <c r="BC136">
        <f t="shared" si="193"/>
        <v>136.37529951853952</v>
      </c>
      <c r="BD136" s="9">
        <f t="shared" si="155"/>
        <v>6.2399113913677695</v>
      </c>
      <c r="BE136" s="9">
        <f t="shared" si="156"/>
        <v>5.0659918913689523</v>
      </c>
      <c r="BF136" s="9">
        <f t="shared" si="157"/>
        <v>2.7927963119758203</v>
      </c>
      <c r="BG136" s="9">
        <f t="shared" si="158"/>
        <v>2.0221464814604815</v>
      </c>
      <c r="BH136">
        <f t="shared" si="159"/>
        <v>6.2399113913677695</v>
      </c>
      <c r="BI136">
        <f t="shared" si="160"/>
        <v>5.0659918913689523</v>
      </c>
      <c r="BJ136">
        <f t="shared" si="161"/>
        <v>2.7927963119758203</v>
      </c>
      <c r="BK136">
        <f t="shared" si="162"/>
        <v>2.0221464814604815</v>
      </c>
      <c r="BL136" s="9">
        <f t="shared" si="163"/>
        <v>38.93649417212125</v>
      </c>
      <c r="BM136" s="9">
        <f t="shared" si="164"/>
        <v>25.664273843415977</v>
      </c>
      <c r="BN136" s="9">
        <f t="shared" si="165"/>
        <v>7.7997112401857436</v>
      </c>
      <c r="BO136" s="9">
        <f t="shared" si="166"/>
        <v>4.0890763924830056</v>
      </c>
      <c r="BP136" s="21">
        <f t="shared" si="167"/>
        <v>4.508689698918121E-2</v>
      </c>
      <c r="BQ136" s="21">
        <f t="shared" si="168"/>
        <v>3.6604663147966995E-2</v>
      </c>
      <c r="BR136" s="21">
        <f t="shared" si="169"/>
        <v>2.0179536492138883E-2</v>
      </c>
      <c r="BS136" s="21">
        <f t="shared" si="170"/>
        <v>1.4611154612350878E-2</v>
      </c>
      <c r="BT136" s="21">
        <f t="shared" si="171"/>
        <v>4.508689698918121E-2</v>
      </c>
      <c r="BU136" s="21">
        <f t="shared" si="172"/>
        <v>3.6604663147966995E-2</v>
      </c>
      <c r="BV136" s="21">
        <f t="shared" si="173"/>
        <v>2.0179536492138883E-2</v>
      </c>
      <c r="BW136" s="21">
        <f t="shared" si="174"/>
        <v>1.4611154612350878E-2</v>
      </c>
      <c r="CA136">
        <f t="shared" si="194"/>
        <v>78.915192190795594</v>
      </c>
      <c r="CC136">
        <f t="shared" si="195"/>
        <v>0.41253654563885445</v>
      </c>
      <c r="CD136" s="9">
        <f t="shared" si="175"/>
        <v>79.327728736434452</v>
      </c>
      <c r="CE136">
        <f t="shared" si="176"/>
        <v>0.11423426356554955</v>
      </c>
      <c r="CG136">
        <f t="shared" si="196"/>
        <v>0.35048191315777627</v>
      </c>
      <c r="CH136" s="9">
        <f t="shared" si="177"/>
        <v>79.265674103953373</v>
      </c>
      <c r="CI136">
        <f t="shared" si="178"/>
        <v>0.17628889604662845</v>
      </c>
      <c r="CK136">
        <f t="shared" si="197"/>
        <v>0.26610090667993958</v>
      </c>
      <c r="CL136" s="9">
        <f t="shared" si="179"/>
        <v>79.181293097475532</v>
      </c>
      <c r="CM136">
        <f t="shared" si="180"/>
        <v>0.26066990252446942</v>
      </c>
      <c r="CO136">
        <f t="shared" si="198"/>
        <v>0.1436973839612036</v>
      </c>
      <c r="CP136" s="9">
        <f t="shared" si="181"/>
        <v>79.05888957475679</v>
      </c>
      <c r="CQ136">
        <f t="shared" si="182"/>
        <v>0.38307342524321086</v>
      </c>
      <c r="CY136">
        <f t="shared" si="139"/>
        <v>135.60464968802418</v>
      </c>
      <c r="DA136">
        <f t="shared" si="199"/>
        <v>0.75209783550368969</v>
      </c>
      <c r="DB136" s="9">
        <f t="shared" si="183"/>
        <v>136.35674752352787</v>
      </c>
      <c r="DC136">
        <f t="shared" si="184"/>
        <v>2.0406984764721301</v>
      </c>
      <c r="DE136">
        <f t="shared" si="200"/>
        <v>1.6852940645018861</v>
      </c>
      <c r="DF136" s="9">
        <f t="shared" si="185"/>
        <v>137.28994375252606</v>
      </c>
      <c r="DG136">
        <f t="shared" si="186"/>
        <v>1.1075022474739455</v>
      </c>
      <c r="DI136">
        <f t="shared" si="201"/>
        <v>1.9996073777428975</v>
      </c>
      <c r="DJ136" s="9">
        <f t="shared" si="187"/>
        <v>137.60425706576709</v>
      </c>
      <c r="DK136">
        <f t="shared" si="188"/>
        <v>0.7931889342329157</v>
      </c>
      <c r="DM136">
        <f t="shared" si="202"/>
        <v>1.9999504703712503</v>
      </c>
      <c r="DN136" s="9">
        <f t="shared" si="189"/>
        <v>137.60460015839544</v>
      </c>
      <c r="DO136">
        <f t="shared" si="190"/>
        <v>0.79284584160456006</v>
      </c>
    </row>
    <row r="137" spans="1:119" x14ac:dyDescent="0.2">
      <c r="A137" s="3">
        <v>43977</v>
      </c>
      <c r="B137" s="4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  <c r="R137">
        <f t="shared" si="203"/>
        <v>77.411209819558692</v>
      </c>
      <c r="S137">
        <f t="shared" si="204"/>
        <v>78.72942553177441</v>
      </c>
      <c r="T137">
        <f t="shared" si="205"/>
        <v>79.231254676318244</v>
      </c>
      <c r="U137">
        <f t="shared" si="206"/>
        <v>79.342876345962182</v>
      </c>
      <c r="V137">
        <f>ABS($C137-R137)/$C137*100</f>
        <v>1.8917352618827594</v>
      </c>
      <c r="W137">
        <f>ABS($C137-S137)/$C137*100</f>
        <v>0.22107468988728768</v>
      </c>
      <c r="X137">
        <f>ABS($C137-T137)/$C137*100</f>
        <v>0.41492604800287242</v>
      </c>
      <c r="Y137">
        <f>ABS($C137-U137)/$C137*100</f>
        <v>0.55639145516372601</v>
      </c>
      <c r="Z137" s="9">
        <f t="shared" si="140"/>
        <v>1.4926521804413113</v>
      </c>
      <c r="AA137" s="9">
        <f t="shared" si="141"/>
        <v>0.17443646822559344</v>
      </c>
      <c r="AB137" s="9">
        <f t="shared" si="142"/>
        <v>-0.32739267631824021</v>
      </c>
      <c r="AC137" s="9">
        <f t="shared" si="143"/>
        <v>-0.43901434596217825</v>
      </c>
      <c r="AD137">
        <f>ABS(Z137)</f>
        <v>1.4926521804413113</v>
      </c>
      <c r="AE137">
        <f>ABS(AA137)</f>
        <v>0.17443646822559344</v>
      </c>
      <c r="AF137">
        <f t="shared" si="144"/>
        <v>0.32739267631824021</v>
      </c>
      <c r="AG137">
        <f t="shared" si="145"/>
        <v>0.43901434596217825</v>
      </c>
      <c r="AH137" s="9">
        <f t="shared" si="146"/>
        <v>2.2280105317762011</v>
      </c>
      <c r="AI137" s="9">
        <f t="shared" si="147"/>
        <v>3.042808144701847E-2</v>
      </c>
      <c r="AJ137" s="9">
        <f t="shared" si="148"/>
        <v>0.10718596450682</v>
      </c>
      <c r="AK137" s="9">
        <f t="shared" si="149"/>
        <v>0.19273359596059914</v>
      </c>
      <c r="AL137" s="21">
        <f t="shared" si="150"/>
        <v>1.8917352618827595E-2</v>
      </c>
      <c r="AM137" s="21">
        <f t="shared" si="151"/>
        <v>2.2107468988728767E-3</v>
      </c>
      <c r="AN137" s="21">
        <f t="shared" si="152"/>
        <v>-4.1492604800287243E-3</v>
      </c>
      <c r="AO137" s="21">
        <f t="shared" si="153"/>
        <v>-5.5639145516372598E-3</v>
      </c>
      <c r="AP137" s="21">
        <f t="shared" si="154"/>
        <v>1.8917352618827595E-2</v>
      </c>
      <c r="AQ137" s="21">
        <f t="shared" si="154"/>
        <v>2.2107468988728767E-3</v>
      </c>
      <c r="AR137" s="21">
        <f t="shared" si="154"/>
        <v>4.1492604800287243E-3</v>
      </c>
      <c r="AS137" s="21">
        <f t="shared" si="154"/>
        <v>5.5639145516372598E-3</v>
      </c>
      <c r="AT137" s="21"/>
      <c r="AZ137">
        <f t="shared" si="207"/>
        <v>133.15592043125108</v>
      </c>
      <c r="BA137">
        <f t="shared" si="191"/>
        <v>134.95257151386909</v>
      </c>
      <c r="BB137">
        <f t="shared" si="192"/>
        <v>137.28032747520967</v>
      </c>
      <c r="BC137">
        <f t="shared" si="193"/>
        <v>137.9525737740787</v>
      </c>
      <c r="BD137" s="9">
        <f t="shared" si="155"/>
        <v>10.969140568748912</v>
      </c>
      <c r="BE137" s="9">
        <f t="shared" si="156"/>
        <v>9.1724894861308996</v>
      </c>
      <c r="BF137" s="9">
        <f t="shared" si="157"/>
        <v>6.844733524790314</v>
      </c>
      <c r="BG137" s="9">
        <f t="shared" si="158"/>
        <v>6.1724872259212873</v>
      </c>
      <c r="BH137">
        <f t="shared" si="159"/>
        <v>10.969140568748912</v>
      </c>
      <c r="BI137">
        <f t="shared" si="160"/>
        <v>9.1724894861308996</v>
      </c>
      <c r="BJ137">
        <f t="shared" si="161"/>
        <v>6.844733524790314</v>
      </c>
      <c r="BK137">
        <f t="shared" si="162"/>
        <v>6.1724872259212873</v>
      </c>
      <c r="BL137" s="9">
        <f t="shared" si="163"/>
        <v>120.32204481697322</v>
      </c>
      <c r="BM137" s="9">
        <f t="shared" si="164"/>
        <v>84.134563373181891</v>
      </c>
      <c r="BN137" s="9">
        <f t="shared" si="165"/>
        <v>46.85037702538844</v>
      </c>
      <c r="BO137" s="9">
        <f t="shared" si="166"/>
        <v>38.099598554161467</v>
      </c>
      <c r="BP137" s="21">
        <f t="shared" si="167"/>
        <v>7.6108488646182873E-2</v>
      </c>
      <c r="BQ137" s="21">
        <f t="shared" si="168"/>
        <v>6.364257140630733E-2</v>
      </c>
      <c r="BR137" s="21">
        <f t="shared" si="169"/>
        <v>4.7491626211976515E-2</v>
      </c>
      <c r="BS137" s="21">
        <f t="shared" si="170"/>
        <v>4.282730000663304E-2</v>
      </c>
      <c r="BT137" s="21">
        <f t="shared" si="171"/>
        <v>7.6108488646182873E-2</v>
      </c>
      <c r="BU137" s="21">
        <f t="shared" si="172"/>
        <v>6.364257140630733E-2</v>
      </c>
      <c r="BV137" s="21">
        <f t="shared" si="173"/>
        <v>4.7491626211976515E-2</v>
      </c>
      <c r="BW137" s="21">
        <f t="shared" si="174"/>
        <v>4.282730000663304E-2</v>
      </c>
      <c r="CA137">
        <f t="shared" si="194"/>
        <v>79.231254676318244</v>
      </c>
      <c r="CC137">
        <f t="shared" si="195"/>
        <v>0.39710069602026177</v>
      </c>
      <c r="CD137" s="9">
        <f t="shared" si="175"/>
        <v>79.628355372338504</v>
      </c>
      <c r="CE137">
        <f t="shared" si="176"/>
        <v>0.72449337233850031</v>
      </c>
      <c r="CG137">
        <f t="shared" si="196"/>
        <v>0.33809091920913087</v>
      </c>
      <c r="CH137" s="9">
        <f t="shared" si="177"/>
        <v>79.569345595527381</v>
      </c>
      <c r="CI137">
        <f t="shared" si="178"/>
        <v>0.66548359552737679</v>
      </c>
      <c r="CK137">
        <f t="shared" si="197"/>
        <v>0.29907554871612851</v>
      </c>
      <c r="CL137" s="9">
        <f t="shared" si="179"/>
        <v>79.530330225034376</v>
      </c>
      <c r="CM137">
        <f t="shared" si="180"/>
        <v>0.62646822503437249</v>
      </c>
      <c r="CO137">
        <f t="shared" si="198"/>
        <v>0.29193137130404762</v>
      </c>
      <c r="CP137" s="9">
        <f t="shared" si="181"/>
        <v>79.523186047622289</v>
      </c>
      <c r="CQ137">
        <f t="shared" si="182"/>
        <v>0.61932404762228543</v>
      </c>
      <c r="CY137">
        <f t="shared" si="139"/>
        <v>137.28032747520967</v>
      </c>
      <c r="DA137">
        <f t="shared" si="199"/>
        <v>0.89987062777277804</v>
      </c>
      <c r="DB137" s="9">
        <f t="shared" si="183"/>
        <v>138.18019810298244</v>
      </c>
      <c r="DC137">
        <f t="shared" si="184"/>
        <v>5.9448628970175434</v>
      </c>
      <c r="DE137">
        <f t="shared" si="200"/>
        <v>1.6818322046679843</v>
      </c>
      <c r="DF137" s="9">
        <f t="shared" si="185"/>
        <v>138.96215967987766</v>
      </c>
      <c r="DG137">
        <f t="shared" si="186"/>
        <v>5.1629013201223302</v>
      </c>
      <c r="DI137">
        <f t="shared" si="201"/>
        <v>1.7858138479750099</v>
      </c>
      <c r="DJ137" s="9">
        <f t="shared" si="187"/>
        <v>139.0661413231847</v>
      </c>
      <c r="DK137">
        <f t="shared" si="188"/>
        <v>5.0589196768152931</v>
      </c>
      <c r="DM137">
        <f t="shared" si="202"/>
        <v>1.7210759628314984</v>
      </c>
      <c r="DN137" s="9">
        <f t="shared" si="189"/>
        <v>139.00140343804117</v>
      </c>
      <c r="DO137">
        <f t="shared" si="190"/>
        <v>5.1236575619588223</v>
      </c>
    </row>
    <row r="138" spans="1:119" x14ac:dyDescent="0.2">
      <c r="A138" s="3">
        <v>43978</v>
      </c>
      <c r="B138" s="4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  <c r="R138">
        <f t="shared" si="203"/>
        <v>77.650034168429301</v>
      </c>
      <c r="S138">
        <f t="shared" si="204"/>
        <v>78.7852452016066</v>
      </c>
      <c r="T138">
        <f t="shared" si="205"/>
        <v>79.034819070527305</v>
      </c>
      <c r="U138">
        <f t="shared" si="206"/>
        <v>79.000445156111681</v>
      </c>
      <c r="V138">
        <f>ABS($C138-R138)/$C138*100</f>
        <v>2.0159701551889642</v>
      </c>
      <c r="W138">
        <f>ABS($C138-S138)/$C138*100</f>
        <v>0.58348460709853156</v>
      </c>
      <c r="X138">
        <f>ABS($C138-T138)/$C138*100</f>
        <v>0.26855553227329554</v>
      </c>
      <c r="Y138">
        <f>ABS($C138-U138)/$C138*100</f>
        <v>0.31193084681182959</v>
      </c>
      <c r="Z138" s="9">
        <f t="shared" si="140"/>
        <v>1.597608831570696</v>
      </c>
      <c r="AA138" s="9">
        <f t="shared" si="141"/>
        <v>0.4623977983933969</v>
      </c>
      <c r="AB138" s="9">
        <f t="shared" si="142"/>
        <v>0.21282392947269102</v>
      </c>
      <c r="AC138" s="9">
        <f t="shared" si="143"/>
        <v>0.24719784388831556</v>
      </c>
      <c r="AD138">
        <f>ABS(Z138)</f>
        <v>1.597608831570696</v>
      </c>
      <c r="AE138">
        <f>ABS(AA138)</f>
        <v>0.4623977983933969</v>
      </c>
      <c r="AF138">
        <f t="shared" si="144"/>
        <v>0.21282392947269102</v>
      </c>
      <c r="AG138">
        <f t="shared" si="145"/>
        <v>0.24719784388831556</v>
      </c>
      <c r="AH138" s="9">
        <f t="shared" si="146"/>
        <v>2.5523539787126843</v>
      </c>
      <c r="AI138" s="9">
        <f t="shared" si="147"/>
        <v>0.21381172395906053</v>
      </c>
      <c r="AJ138" s="9">
        <f t="shared" si="148"/>
        <v>4.5294024956196964E-2</v>
      </c>
      <c r="AK138" s="9">
        <f t="shared" si="149"/>
        <v>6.110677402303203E-2</v>
      </c>
      <c r="AL138" s="21">
        <f t="shared" si="150"/>
        <v>2.015970155188964E-2</v>
      </c>
      <c r="AM138" s="21">
        <f t="shared" si="151"/>
        <v>5.8348460709853152E-3</v>
      </c>
      <c r="AN138" s="21">
        <f t="shared" si="152"/>
        <v>2.6855553227329554E-3</v>
      </c>
      <c r="AO138" s="21">
        <f t="shared" si="153"/>
        <v>3.1193084681182958E-3</v>
      </c>
      <c r="AP138" s="21">
        <f t="shared" si="154"/>
        <v>2.015970155188964E-2</v>
      </c>
      <c r="AQ138" s="21">
        <f t="shared" si="154"/>
        <v>5.8348460709853152E-3</v>
      </c>
      <c r="AR138" s="21">
        <f t="shared" si="154"/>
        <v>2.6855553227329554E-3</v>
      </c>
      <c r="AS138" s="21">
        <f t="shared" si="154"/>
        <v>3.1193084681182958E-3</v>
      </c>
      <c r="AT138" s="21"/>
      <c r="AZ138">
        <f t="shared" si="207"/>
        <v>134.91098292225089</v>
      </c>
      <c r="BA138">
        <f t="shared" si="191"/>
        <v>137.88776814943097</v>
      </c>
      <c r="BB138">
        <f t="shared" si="192"/>
        <v>141.38716759008386</v>
      </c>
      <c r="BC138">
        <f t="shared" si="193"/>
        <v>142.7671138102973</v>
      </c>
      <c r="BD138" s="9">
        <f t="shared" si="155"/>
        <v>12.843549077749117</v>
      </c>
      <c r="BE138" s="9">
        <f t="shared" si="156"/>
        <v>9.8667638505690434</v>
      </c>
      <c r="BF138" s="9">
        <f t="shared" si="157"/>
        <v>6.3673644099161493</v>
      </c>
      <c r="BG138" s="9">
        <f t="shared" si="158"/>
        <v>4.9874181897027086</v>
      </c>
      <c r="BH138">
        <f t="shared" si="159"/>
        <v>12.843549077749117</v>
      </c>
      <c r="BI138">
        <f t="shared" si="160"/>
        <v>9.8667638505690434</v>
      </c>
      <c r="BJ138">
        <f t="shared" si="161"/>
        <v>6.3673644099161493</v>
      </c>
      <c r="BK138">
        <f t="shared" si="162"/>
        <v>4.9874181897027086</v>
      </c>
      <c r="BL138" s="9">
        <f t="shared" si="163"/>
        <v>164.9567529125502</v>
      </c>
      <c r="BM138" s="9">
        <f t="shared" si="164"/>
        <v>97.353028882896055</v>
      </c>
      <c r="BN138" s="9">
        <f t="shared" si="165"/>
        <v>40.543329528666831</v>
      </c>
      <c r="BO138" s="9">
        <f t="shared" si="166"/>
        <v>24.874340198977443</v>
      </c>
      <c r="BP138" s="21">
        <f t="shared" si="167"/>
        <v>8.6924907844783503E-2</v>
      </c>
      <c r="BQ138" s="21">
        <f t="shared" si="168"/>
        <v>6.6778079271159294E-2</v>
      </c>
      <c r="BR138" s="21">
        <f t="shared" si="169"/>
        <v>4.3094207153768715E-2</v>
      </c>
      <c r="BS138" s="21">
        <f t="shared" si="170"/>
        <v>3.3754756095756899E-2</v>
      </c>
      <c r="BT138" s="21">
        <f t="shared" si="171"/>
        <v>8.6924907844783503E-2</v>
      </c>
      <c r="BU138" s="21">
        <f t="shared" si="172"/>
        <v>6.6778079271159294E-2</v>
      </c>
      <c r="BV138" s="21">
        <f t="shared" si="173"/>
        <v>4.3094207153768715E-2</v>
      </c>
      <c r="BW138" s="21">
        <f t="shared" si="174"/>
        <v>3.3754756095756899E-2</v>
      </c>
      <c r="CA138">
        <f t="shared" si="194"/>
        <v>79.034819070527305</v>
      </c>
      <c r="CC138">
        <f t="shared" si="195"/>
        <v>0.3021348877304697</v>
      </c>
      <c r="CD138" s="9">
        <f t="shared" si="175"/>
        <v>79.33695395825778</v>
      </c>
      <c r="CE138">
        <f t="shared" si="176"/>
        <v>8.9310958257783568E-2</v>
      </c>
      <c r="CG138">
        <f t="shared" si="196"/>
        <v>0.14566137020910591</v>
      </c>
      <c r="CH138" s="9">
        <f t="shared" si="177"/>
        <v>79.180480440736417</v>
      </c>
      <c r="CI138">
        <f t="shared" si="178"/>
        <v>6.7162559263579169E-2</v>
      </c>
      <c r="CK138">
        <f t="shared" si="197"/>
        <v>-2.7961813258535681E-2</v>
      </c>
      <c r="CL138" s="9">
        <f t="shared" si="179"/>
        <v>79.006857257268763</v>
      </c>
      <c r="CM138">
        <f t="shared" si="180"/>
        <v>0.24078574273123365</v>
      </c>
      <c r="CO138">
        <f t="shared" si="198"/>
        <v>-0.12806422899764039</v>
      </c>
      <c r="CP138" s="9">
        <f t="shared" si="181"/>
        <v>78.906754841529661</v>
      </c>
      <c r="CQ138">
        <f t="shared" si="182"/>
        <v>0.34088815847033516</v>
      </c>
      <c r="CY138">
        <f t="shared" si="139"/>
        <v>141.38716759008386</v>
      </c>
      <c r="DA138">
        <f t="shared" si="199"/>
        <v>1.4129857457090038</v>
      </c>
      <c r="DB138" s="9">
        <f t="shared" si="183"/>
        <v>142.80015333579286</v>
      </c>
      <c r="DC138">
        <f t="shared" si="184"/>
        <v>4.9543786642071552</v>
      </c>
      <c r="DE138">
        <f t="shared" si="200"/>
        <v>2.5548350523422179</v>
      </c>
      <c r="DF138" s="9">
        <f t="shared" si="185"/>
        <v>143.94200264242608</v>
      </c>
      <c r="DG138">
        <f t="shared" si="186"/>
        <v>3.8125293575739363</v>
      </c>
      <c r="DI138">
        <f t="shared" si="201"/>
        <v>3.3176911841284675</v>
      </c>
      <c r="DJ138" s="9">
        <f t="shared" si="187"/>
        <v>144.70485877421234</v>
      </c>
      <c r="DK138">
        <f t="shared" si="188"/>
        <v>3.0496732257876715</v>
      </c>
      <c r="DM138">
        <f t="shared" si="202"/>
        <v>3.7728331335882119</v>
      </c>
      <c r="DN138" s="9">
        <f t="shared" si="189"/>
        <v>145.16000072367208</v>
      </c>
      <c r="DO138">
        <f t="shared" si="190"/>
        <v>2.5945312763279276</v>
      </c>
    </row>
    <row r="139" spans="1:119" x14ac:dyDescent="0.2">
      <c r="A139" s="3">
        <v>43979</v>
      </c>
      <c r="B139" s="4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  <c r="R139">
        <f t="shared" si="203"/>
        <v>77.905651581480612</v>
      </c>
      <c r="S139">
        <f t="shared" si="204"/>
        <v>78.933212497092484</v>
      </c>
      <c r="T139">
        <f t="shared" si="205"/>
        <v>79.162513428210929</v>
      </c>
      <c r="U139">
        <f t="shared" si="206"/>
        <v>79.193259474344558</v>
      </c>
      <c r="V139">
        <f>ABS($C139-R139)/$C139*100</f>
        <v>1.7366657228513351</v>
      </c>
      <c r="W139">
        <f>ABS($C139-S139)/$C139*100</f>
        <v>0.44059079515116262</v>
      </c>
      <c r="X139">
        <f>ABS($C139-T139)/$C139*100</f>
        <v>0.15137077597210008</v>
      </c>
      <c r="Y139">
        <f>ABS($C139-U139)/$C139*100</f>
        <v>0.1125904186090713</v>
      </c>
      <c r="Z139" s="9">
        <f t="shared" si="140"/>
        <v>1.3768724185193832</v>
      </c>
      <c r="AA139" s="9">
        <f t="shared" si="141"/>
        <v>0.34931150290751134</v>
      </c>
      <c r="AB139" s="9">
        <f t="shared" si="142"/>
        <v>0.12001057178906649</v>
      </c>
      <c r="AC139" s="9">
        <f t="shared" si="143"/>
        <v>8.926452565543741E-2</v>
      </c>
      <c r="AD139">
        <f>ABS(Z139)</f>
        <v>1.3768724185193832</v>
      </c>
      <c r="AE139">
        <f>ABS(AA139)</f>
        <v>0.34931150290751134</v>
      </c>
      <c r="AF139">
        <f t="shared" si="144"/>
        <v>0.12001057178906649</v>
      </c>
      <c r="AG139">
        <f t="shared" si="145"/>
        <v>8.926452565543741E-2</v>
      </c>
      <c r="AH139" s="9">
        <f t="shared" si="146"/>
        <v>1.8957776568794156</v>
      </c>
      <c r="AI139" s="9">
        <f t="shared" si="147"/>
        <v>0.1220185260635043</v>
      </c>
      <c r="AJ139" s="9">
        <f t="shared" si="148"/>
        <v>1.4402537341138682E-2</v>
      </c>
      <c r="AK139" s="9">
        <f t="shared" si="149"/>
        <v>7.9681555404902439E-3</v>
      </c>
      <c r="AL139" s="21">
        <f t="shared" si="150"/>
        <v>1.7366657228513351E-2</v>
      </c>
      <c r="AM139" s="21">
        <f t="shared" si="151"/>
        <v>4.4059079515116261E-3</v>
      </c>
      <c r="AN139" s="21">
        <f t="shared" si="152"/>
        <v>1.5137077597210009E-3</v>
      </c>
      <c r="AO139" s="21">
        <f t="shared" si="153"/>
        <v>1.125904186090713E-3</v>
      </c>
      <c r="AP139" s="21">
        <f t="shared" si="154"/>
        <v>1.7366657228513351E-2</v>
      </c>
      <c r="AQ139" s="21">
        <f t="shared" si="154"/>
        <v>4.4059079515116261E-3</v>
      </c>
      <c r="AR139" s="21">
        <f t="shared" si="154"/>
        <v>1.5137077597210009E-3</v>
      </c>
      <c r="AS139" s="21">
        <f t="shared" si="154"/>
        <v>1.125904186090713E-3</v>
      </c>
      <c r="AT139" s="21"/>
      <c r="AZ139">
        <f t="shared" si="207"/>
        <v>136.96595077469075</v>
      </c>
      <c r="BA139">
        <f t="shared" si="191"/>
        <v>141.04513258161305</v>
      </c>
      <c r="BB139">
        <f t="shared" si="192"/>
        <v>145.20758623603356</v>
      </c>
      <c r="BC139">
        <f t="shared" si="193"/>
        <v>146.65729999826542</v>
      </c>
      <c r="BD139" s="9">
        <f t="shared" si="155"/>
        <v>9.7643802253092531</v>
      </c>
      <c r="BE139" s="9">
        <f t="shared" si="156"/>
        <v>5.6851984183869604</v>
      </c>
      <c r="BF139" s="9">
        <f t="shared" si="157"/>
        <v>1.5227447639664433</v>
      </c>
      <c r="BG139" s="9">
        <f t="shared" si="158"/>
        <v>7.3031001734591428E-2</v>
      </c>
      <c r="BH139">
        <f t="shared" si="159"/>
        <v>9.7643802253092531</v>
      </c>
      <c r="BI139">
        <f t="shared" si="160"/>
        <v>5.6851984183869604</v>
      </c>
      <c r="BJ139">
        <f t="shared" si="161"/>
        <v>1.5227447639664433</v>
      </c>
      <c r="BK139">
        <f t="shared" si="162"/>
        <v>7.3031001734591428E-2</v>
      </c>
      <c r="BL139" s="9">
        <f t="shared" si="163"/>
        <v>95.343121184410379</v>
      </c>
      <c r="BM139" s="9">
        <f t="shared" si="164"/>
        <v>32.321481056429597</v>
      </c>
      <c r="BN139" s="9">
        <f t="shared" si="165"/>
        <v>2.3187516161872193</v>
      </c>
      <c r="BO139" s="9">
        <f t="shared" si="166"/>
        <v>5.3335272143578962E-3</v>
      </c>
      <c r="BP139" s="21">
        <f t="shared" si="167"/>
        <v>6.6546433574863617E-2</v>
      </c>
      <c r="BQ139" s="21">
        <f t="shared" si="168"/>
        <v>3.8745897863386954E-2</v>
      </c>
      <c r="BR139" s="21">
        <f t="shared" si="169"/>
        <v>1.0377845899948548E-2</v>
      </c>
      <c r="BS139" s="21">
        <f t="shared" si="170"/>
        <v>4.9772259925312523E-4</v>
      </c>
      <c r="BT139" s="21">
        <f t="shared" si="171"/>
        <v>6.6546433574863617E-2</v>
      </c>
      <c r="BU139" s="21">
        <f t="shared" si="172"/>
        <v>3.8745897863386954E-2</v>
      </c>
      <c r="BV139" s="21">
        <f t="shared" si="173"/>
        <v>1.0377845899948548E-2</v>
      </c>
      <c r="BW139" s="21">
        <f t="shared" si="174"/>
        <v>4.9772259925312523E-4</v>
      </c>
      <c r="CA139">
        <f t="shared" si="194"/>
        <v>79.162513428210929</v>
      </c>
      <c r="CC139">
        <f t="shared" si="195"/>
        <v>0.27422440292297423</v>
      </c>
      <c r="CD139" s="9">
        <f t="shared" si="175"/>
        <v>79.436737831133897</v>
      </c>
      <c r="CE139">
        <f t="shared" si="176"/>
        <v>0.15421383113390164</v>
      </c>
      <c r="CG139">
        <f t="shared" si="196"/>
        <v>0.13919324569993211</v>
      </c>
      <c r="CH139" s="9">
        <f t="shared" si="177"/>
        <v>79.301706673910857</v>
      </c>
      <c r="CI139">
        <f t="shared" si="178"/>
        <v>1.9182673910862036E-2</v>
      </c>
      <c r="CK139">
        <f t="shared" si="197"/>
        <v>7.4771259563289144E-2</v>
      </c>
      <c r="CL139" s="9">
        <f t="shared" si="179"/>
        <v>79.237284687774221</v>
      </c>
      <c r="CM139">
        <f t="shared" si="180"/>
        <v>4.5239312225774597E-2</v>
      </c>
      <c r="CO139">
        <f t="shared" si="198"/>
        <v>9.1888155548246253E-2</v>
      </c>
      <c r="CP139" s="9">
        <f t="shared" si="181"/>
        <v>79.254401583759176</v>
      </c>
      <c r="CQ139">
        <f t="shared" si="182"/>
        <v>2.8122416240819348E-2</v>
      </c>
      <c r="CY139">
        <f t="shared" si="139"/>
        <v>145.20758623603356</v>
      </c>
      <c r="DA139">
        <f t="shared" si="199"/>
        <v>1.7981750097475153</v>
      </c>
      <c r="DB139" s="9">
        <f t="shared" si="183"/>
        <v>147.00576124578109</v>
      </c>
      <c r="DC139">
        <f t="shared" si="184"/>
        <v>0.27543024578108088</v>
      </c>
      <c r="DE139">
        <f t="shared" si="200"/>
        <v>3.0104451460409116</v>
      </c>
      <c r="DF139" s="9">
        <f t="shared" si="185"/>
        <v>148.21803138207449</v>
      </c>
      <c r="DG139">
        <f t="shared" si="186"/>
        <v>1.487700382074479</v>
      </c>
      <c r="DI139">
        <f t="shared" si="201"/>
        <v>3.6494913089304815</v>
      </c>
      <c r="DJ139" s="9">
        <f t="shared" si="187"/>
        <v>148.85707754496406</v>
      </c>
      <c r="DK139">
        <f t="shared" si="188"/>
        <v>2.1267465449640497</v>
      </c>
      <c r="DM139">
        <f t="shared" si="202"/>
        <v>3.8137566742190923</v>
      </c>
      <c r="DN139" s="9">
        <f t="shared" si="189"/>
        <v>149.02134291025266</v>
      </c>
      <c r="DO139">
        <f t="shared" si="190"/>
        <v>2.2910119102526494</v>
      </c>
    </row>
    <row r="140" spans="1:119" x14ac:dyDescent="0.2">
      <c r="A140" s="3">
        <v>43980</v>
      </c>
      <c r="B140" s="4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  <c r="R140">
        <f t="shared" si="203"/>
        <v>78.125951168443706</v>
      </c>
      <c r="S140">
        <f t="shared" si="204"/>
        <v>79.044992178022881</v>
      </c>
      <c r="T140">
        <f t="shared" si="205"/>
        <v>79.234519771284369</v>
      </c>
      <c r="U140">
        <f t="shared" si="206"/>
        <v>79.262885804355804</v>
      </c>
      <c r="V140">
        <f>ABS($C140-R140)/$C140*100</f>
        <v>1.3627217435998704</v>
      </c>
      <c r="W140">
        <f>ABS($C140-S140)/$C140*100</f>
        <v>0.20239406201486088</v>
      </c>
      <c r="X140">
        <f>ABS($C140-T140)/$C140*100</f>
        <v>3.6892444891057037E-2</v>
      </c>
      <c r="Y140">
        <f>ABS($C140-U140)/$C140*100</f>
        <v>7.2705747068523077E-2</v>
      </c>
      <c r="Z140" s="9">
        <f t="shared" si="140"/>
        <v>1.0793478315562908</v>
      </c>
      <c r="AA140" s="9">
        <f t="shared" si="141"/>
        <v>0.16030682197711599</v>
      </c>
      <c r="AB140" s="9">
        <f t="shared" si="142"/>
        <v>-2.9220771284371949E-2</v>
      </c>
      <c r="AC140" s="9">
        <f t="shared" si="143"/>
        <v>-5.7586804355807431E-2</v>
      </c>
      <c r="AD140">
        <f>ABS(Z140)</f>
        <v>1.0793478315562908</v>
      </c>
      <c r="AE140">
        <f>ABS(AA140)</f>
        <v>0.16030682197711599</v>
      </c>
      <c r="AF140">
        <f t="shared" si="144"/>
        <v>2.9220771284371949E-2</v>
      </c>
      <c r="AG140">
        <f t="shared" si="145"/>
        <v>5.7586804355807431E-2</v>
      </c>
      <c r="AH140" s="9">
        <f t="shared" si="146"/>
        <v>1.1649917414852671</v>
      </c>
      <c r="AI140" s="9">
        <f t="shared" si="147"/>
        <v>2.5698277172402757E-2</v>
      </c>
      <c r="AJ140" s="9">
        <f t="shared" si="148"/>
        <v>8.5385347445357627E-4</v>
      </c>
      <c r="AK140" s="9">
        <f t="shared" si="149"/>
        <v>3.3162400359140415E-3</v>
      </c>
      <c r="AL140" s="21">
        <f t="shared" si="150"/>
        <v>1.3627217435998705E-2</v>
      </c>
      <c r="AM140" s="21">
        <f t="shared" si="151"/>
        <v>2.0239406201486088E-3</v>
      </c>
      <c r="AN140" s="21">
        <f t="shared" si="152"/>
        <v>-3.6892444891057036E-4</v>
      </c>
      <c r="AO140" s="21">
        <f t="shared" si="153"/>
        <v>-7.2705747068523073E-4</v>
      </c>
      <c r="AP140" s="21">
        <f t="shared" si="154"/>
        <v>1.3627217435998705E-2</v>
      </c>
      <c r="AQ140" s="21">
        <f t="shared" si="154"/>
        <v>2.0239406201486088E-3</v>
      </c>
      <c r="AR140" s="21">
        <f t="shared" si="154"/>
        <v>3.6892444891057036E-4</v>
      </c>
      <c r="AS140" s="21">
        <f t="shared" si="154"/>
        <v>7.2705747068523073E-4</v>
      </c>
      <c r="AT140" s="21"/>
      <c r="AZ140">
        <f t="shared" si="207"/>
        <v>138.52825161074023</v>
      </c>
      <c r="BA140">
        <f t="shared" si="191"/>
        <v>142.86439607549687</v>
      </c>
      <c r="BB140">
        <f t="shared" si="192"/>
        <v>146.12123309441341</v>
      </c>
      <c r="BC140">
        <f t="shared" si="193"/>
        <v>146.7142641796184</v>
      </c>
      <c r="BD140" s="9">
        <f t="shared" si="155"/>
        <v>6.5017013892597788</v>
      </c>
      <c r="BE140" s="9">
        <f t="shared" si="156"/>
        <v>2.1655569245031359</v>
      </c>
      <c r="BF140" s="9">
        <f t="shared" si="157"/>
        <v>-1.0912800944134062</v>
      </c>
      <c r="BG140" s="9">
        <f t="shared" si="158"/>
        <v>-1.6843111796183905</v>
      </c>
      <c r="BH140">
        <f t="shared" si="159"/>
        <v>6.5017013892597788</v>
      </c>
      <c r="BI140">
        <f t="shared" si="160"/>
        <v>2.1655569245031359</v>
      </c>
      <c r="BJ140">
        <f t="shared" si="161"/>
        <v>1.0912800944134062</v>
      </c>
      <c r="BK140">
        <f t="shared" si="162"/>
        <v>1.6843111796183905</v>
      </c>
      <c r="BL140" s="9">
        <f t="shared" si="163"/>
        <v>42.272120955102537</v>
      </c>
      <c r="BM140" s="9">
        <f t="shared" si="164"/>
        <v>4.6896367932634808</v>
      </c>
      <c r="BN140" s="9">
        <f t="shared" si="165"/>
        <v>1.1908922444629328</v>
      </c>
      <c r="BO140" s="9">
        <f t="shared" si="166"/>
        <v>2.8369041497874941</v>
      </c>
      <c r="BP140" s="21">
        <f t="shared" si="167"/>
        <v>4.4830059272375128E-2</v>
      </c>
      <c r="BQ140" s="21">
        <f t="shared" si="168"/>
        <v>1.4931790845323764E-2</v>
      </c>
      <c r="BR140" s="21">
        <f t="shared" si="169"/>
        <v>-7.5245152593644308E-3</v>
      </c>
      <c r="BS140" s="21">
        <f t="shared" si="170"/>
        <v>-1.1613540132764095E-2</v>
      </c>
      <c r="BT140" s="21">
        <f t="shared" si="171"/>
        <v>4.4830059272375128E-2</v>
      </c>
      <c r="BU140" s="21">
        <f t="shared" si="172"/>
        <v>1.4931790845323764E-2</v>
      </c>
      <c r="BV140" s="21">
        <f t="shared" si="173"/>
        <v>7.5245152593644308E-3</v>
      </c>
      <c r="BW140" s="21">
        <f t="shared" si="174"/>
        <v>1.1613540132764095E-2</v>
      </c>
      <c r="CA140">
        <f t="shared" si="194"/>
        <v>79.234519771284369</v>
      </c>
      <c r="CC140">
        <f t="shared" si="195"/>
        <v>0.24186951334704873</v>
      </c>
      <c r="CD140" s="9">
        <f t="shared" si="175"/>
        <v>79.476389284631423</v>
      </c>
      <c r="CE140">
        <f t="shared" si="176"/>
        <v>0.27109028463142693</v>
      </c>
      <c r="CG140">
        <f t="shared" si="196"/>
        <v>0.1150059607543949</v>
      </c>
      <c r="CH140" s="9">
        <f t="shared" si="177"/>
        <v>79.349525732038757</v>
      </c>
      <c r="CI140">
        <f t="shared" si="178"/>
        <v>0.14422673203876002</v>
      </c>
      <c r="CK140">
        <f t="shared" si="197"/>
        <v>7.2946414679988636E-2</v>
      </c>
      <c r="CL140" s="9">
        <f t="shared" si="179"/>
        <v>79.307466185964358</v>
      </c>
      <c r="CM140">
        <f t="shared" si="180"/>
        <v>0.10216718596436181</v>
      </c>
      <c r="CO140">
        <f t="shared" si="198"/>
        <v>7.4789796819912782E-2</v>
      </c>
      <c r="CP140" s="9">
        <f t="shared" si="181"/>
        <v>79.309309568104283</v>
      </c>
      <c r="CQ140">
        <f t="shared" si="182"/>
        <v>0.10401056810428599</v>
      </c>
      <c r="CY140">
        <f t="shared" si="139"/>
        <v>146.12123309441341</v>
      </c>
      <c r="DA140">
        <f t="shared" si="199"/>
        <v>1.6566505055286886</v>
      </c>
      <c r="DB140" s="9">
        <f t="shared" si="183"/>
        <v>147.7778835999421</v>
      </c>
      <c r="DC140">
        <f t="shared" si="184"/>
        <v>2.7479305999420944</v>
      </c>
      <c r="DE140">
        <f t="shared" si="200"/>
        <v>2.2555977624829291</v>
      </c>
      <c r="DF140" s="9">
        <f t="shared" si="185"/>
        <v>148.37683085689633</v>
      </c>
      <c r="DG140">
        <f t="shared" si="186"/>
        <v>3.3468778568963273</v>
      </c>
      <c r="DI140">
        <f t="shared" si="201"/>
        <v>1.843833971567064</v>
      </c>
      <c r="DJ140" s="9">
        <f t="shared" si="187"/>
        <v>147.96506706598046</v>
      </c>
      <c r="DK140">
        <f t="shared" si="188"/>
        <v>2.9351140659804571</v>
      </c>
      <c r="DM140">
        <f t="shared" si="202"/>
        <v>1.3196622325973431</v>
      </c>
      <c r="DN140" s="9">
        <f t="shared" si="189"/>
        <v>147.44089532701076</v>
      </c>
      <c r="DO140">
        <f t="shared" si="190"/>
        <v>2.4109423270107584</v>
      </c>
    </row>
    <row r="141" spans="1:119" x14ac:dyDescent="0.2">
      <c r="A141" s="3">
        <v>43983</v>
      </c>
      <c r="B141" s="4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  <c r="R141">
        <f t="shared" si="203"/>
        <v>78.29864682149271</v>
      </c>
      <c r="S141">
        <f t="shared" si="204"/>
        <v>79.096290361055551</v>
      </c>
      <c r="T141">
        <f t="shared" si="205"/>
        <v>79.216987308513751</v>
      </c>
      <c r="U141">
        <f t="shared" si="206"/>
        <v>79.217968096958273</v>
      </c>
      <c r="V141">
        <f>ABS($C141-R141)/$C141*100</f>
        <v>2.3456313469745935</v>
      </c>
      <c r="W141">
        <f>ABS($C141-S141)/$C141*100</f>
        <v>1.3508073055865333</v>
      </c>
      <c r="X141">
        <f>ABS($C141-T141)/$C141*100</f>
        <v>1.2002736159143579</v>
      </c>
      <c r="Y141">
        <f>ABS($C141-U141)/$C141*100</f>
        <v>1.1990503728543549</v>
      </c>
      <c r="Z141" s="9">
        <f t="shared" si="140"/>
        <v>1.8807121785072951</v>
      </c>
      <c r="AA141" s="9">
        <f t="shared" si="141"/>
        <v>1.0830686389444537</v>
      </c>
      <c r="AB141" s="9">
        <f t="shared" si="142"/>
        <v>0.96237169148625412</v>
      </c>
      <c r="AC141" s="9">
        <f t="shared" si="143"/>
        <v>0.9613909030417318</v>
      </c>
      <c r="AD141">
        <f>ABS(Z141)</f>
        <v>1.8807121785072951</v>
      </c>
      <c r="AE141">
        <f>ABS(AA141)</f>
        <v>1.0830686389444537</v>
      </c>
      <c r="AF141">
        <f t="shared" si="144"/>
        <v>0.96237169148625412</v>
      </c>
      <c r="AG141">
        <f t="shared" si="145"/>
        <v>0.9613909030417318</v>
      </c>
      <c r="AH141" s="9">
        <f t="shared" si="146"/>
        <v>3.5370782983856559</v>
      </c>
      <c r="AI141" s="9">
        <f t="shared" si="147"/>
        <v>1.1730376766649915</v>
      </c>
      <c r="AJ141" s="9">
        <f t="shared" si="148"/>
        <v>0.9261592725741139</v>
      </c>
      <c r="AK141" s="9">
        <f t="shared" si="149"/>
        <v>0.92427246845139654</v>
      </c>
      <c r="AL141" s="21">
        <f t="shared" si="150"/>
        <v>2.3456313469745936E-2</v>
      </c>
      <c r="AM141" s="21">
        <f t="shared" si="151"/>
        <v>1.3508073055865334E-2</v>
      </c>
      <c r="AN141" s="21">
        <f t="shared" si="152"/>
        <v>1.2002736159143578E-2</v>
      </c>
      <c r="AO141" s="21">
        <f t="shared" si="153"/>
        <v>1.1990503728543548E-2</v>
      </c>
      <c r="AP141" s="21">
        <f t="shared" si="154"/>
        <v>2.3456313469745936E-2</v>
      </c>
      <c r="AQ141" s="21">
        <f t="shared" si="154"/>
        <v>1.3508073055865334E-2</v>
      </c>
      <c r="AR141" s="21">
        <f t="shared" si="154"/>
        <v>1.2002736159143578E-2</v>
      </c>
      <c r="AS141" s="21">
        <f t="shared" si="154"/>
        <v>1.1990503728543548E-2</v>
      </c>
      <c r="AT141" s="21"/>
      <c r="AZ141">
        <f t="shared" si="207"/>
        <v>139.5685238330218</v>
      </c>
      <c r="BA141">
        <f t="shared" si="191"/>
        <v>143.55737429133785</v>
      </c>
      <c r="BB141">
        <f t="shared" si="192"/>
        <v>145.46646503776537</v>
      </c>
      <c r="BC141">
        <f t="shared" si="193"/>
        <v>145.40050145951605</v>
      </c>
      <c r="BD141" s="9">
        <f t="shared" si="155"/>
        <v>5.7895691669781968</v>
      </c>
      <c r="BE141" s="9">
        <f t="shared" si="156"/>
        <v>1.8007187086621457</v>
      </c>
      <c r="BF141" s="9">
        <f t="shared" si="157"/>
        <v>-0.10837203776537763</v>
      </c>
      <c r="BG141" s="9">
        <f t="shared" si="158"/>
        <v>-4.2408459516053654E-2</v>
      </c>
      <c r="BH141">
        <f t="shared" si="159"/>
        <v>5.7895691669781968</v>
      </c>
      <c r="BI141">
        <f t="shared" si="160"/>
        <v>1.8007187086621457</v>
      </c>
      <c r="BJ141">
        <f t="shared" si="161"/>
        <v>0.10837203776537763</v>
      </c>
      <c r="BK141">
        <f t="shared" si="162"/>
        <v>4.2408459516053654E-2</v>
      </c>
      <c r="BL141" s="9">
        <f t="shared" si="163"/>
        <v>33.519111139224613</v>
      </c>
      <c r="BM141" s="9">
        <f t="shared" si="164"/>
        <v>3.2425878677258653</v>
      </c>
      <c r="BN141" s="9">
        <f t="shared" si="165"/>
        <v>1.1744498569420435E-2</v>
      </c>
      <c r="BO141" s="9">
        <f t="shared" si="166"/>
        <v>1.7984774385247618E-3</v>
      </c>
      <c r="BP141" s="21">
        <f t="shared" si="167"/>
        <v>3.9829699519917321E-2</v>
      </c>
      <c r="BQ141" s="21">
        <f t="shared" si="168"/>
        <v>1.2388155839813788E-2</v>
      </c>
      <c r="BR141" s="21">
        <f t="shared" si="169"/>
        <v>-7.455521431846084E-4</v>
      </c>
      <c r="BS141" s="21">
        <f t="shared" si="170"/>
        <v>-2.9175162277379117E-4</v>
      </c>
      <c r="BT141" s="21">
        <f t="shared" si="171"/>
        <v>3.9829699519917321E-2</v>
      </c>
      <c r="BU141" s="21">
        <f t="shared" si="172"/>
        <v>1.2388155839813788E-2</v>
      </c>
      <c r="BV141" s="21">
        <f t="shared" si="173"/>
        <v>7.455521431846084E-4</v>
      </c>
      <c r="BW141" s="21">
        <f t="shared" si="174"/>
        <v>2.9175162277379117E-4</v>
      </c>
      <c r="CA141">
        <f t="shared" si="194"/>
        <v>79.216987308513751</v>
      </c>
      <c r="CC141">
        <f t="shared" si="195"/>
        <v>0.20036519716822213</v>
      </c>
      <c r="CD141" s="9">
        <f t="shared" si="175"/>
        <v>79.417352505681976</v>
      </c>
      <c r="CE141">
        <f t="shared" si="176"/>
        <v>0.76200649431802958</v>
      </c>
      <c r="CG141">
        <f t="shared" si="196"/>
        <v>6.7292128285390454E-2</v>
      </c>
      <c r="CH141" s="9">
        <f t="shared" si="177"/>
        <v>79.284279436799139</v>
      </c>
      <c r="CI141">
        <f t="shared" si="178"/>
        <v>0.89507956320086635</v>
      </c>
      <c r="CK141">
        <f t="shared" si="197"/>
        <v>1.3230355562588593E-2</v>
      </c>
      <c r="CL141" s="9">
        <f t="shared" si="179"/>
        <v>79.230217664076335</v>
      </c>
      <c r="CM141">
        <f t="shared" si="180"/>
        <v>0.94914133592367023</v>
      </c>
      <c r="CO141">
        <f t="shared" si="198"/>
        <v>-4.6073464279432468E-3</v>
      </c>
      <c r="CP141" s="9">
        <f t="shared" si="181"/>
        <v>79.212379962085805</v>
      </c>
      <c r="CQ141">
        <f t="shared" si="182"/>
        <v>0.96697903791420003</v>
      </c>
      <c r="CY141">
        <f t="shared" si="139"/>
        <v>145.46646503776537</v>
      </c>
      <c r="DA141">
        <f t="shared" si="199"/>
        <v>1.2868235355804123</v>
      </c>
      <c r="DB141" s="9">
        <f t="shared" si="183"/>
        <v>146.7532885733458</v>
      </c>
      <c r="DC141">
        <f t="shared" si="184"/>
        <v>1.3951955733458021</v>
      </c>
      <c r="DE141">
        <f t="shared" si="200"/>
        <v>1.2078660675957809</v>
      </c>
      <c r="DF141" s="9">
        <f t="shared" si="185"/>
        <v>146.67433110536115</v>
      </c>
      <c r="DG141">
        <f t="shared" si="186"/>
        <v>1.3162381053611512</v>
      </c>
      <c r="DI141">
        <f t="shared" si="201"/>
        <v>0.19475663294509654</v>
      </c>
      <c r="DJ141" s="9">
        <f t="shared" si="187"/>
        <v>145.66122167071046</v>
      </c>
      <c r="DK141">
        <f t="shared" si="188"/>
        <v>0.30312867071046412</v>
      </c>
      <c r="DM141">
        <f t="shared" si="202"/>
        <v>-0.37834781615368474</v>
      </c>
      <c r="DN141" s="9">
        <f t="shared" si="189"/>
        <v>145.0881172216117</v>
      </c>
      <c r="DO141">
        <f t="shared" si="190"/>
        <v>0.26997577838830011</v>
      </c>
    </row>
    <row r="142" spans="1:119" x14ac:dyDescent="0.2">
      <c r="A142" s="3">
        <v>43984</v>
      </c>
      <c r="B142" s="4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  <c r="R142">
        <f t="shared" si="203"/>
        <v>78.59956077005387</v>
      </c>
      <c r="S142">
        <f t="shared" si="204"/>
        <v>79.442872325517769</v>
      </c>
      <c r="T142">
        <f t="shared" si="205"/>
        <v>79.794410323405501</v>
      </c>
      <c r="U142">
        <f t="shared" si="206"/>
        <v>79.967853001330823</v>
      </c>
      <c r="V142">
        <f>ABS($C142-R142)/$C142*100</f>
        <v>2.4220621101274107</v>
      </c>
      <c r="W142">
        <f>ABS($C142-S142)/$C142*100</f>
        <v>1.3751274736654246</v>
      </c>
      <c r="X142">
        <f>ABS($C142-T142)/$C142*100</f>
        <v>0.93870833101687756</v>
      </c>
      <c r="Y142">
        <f>ABS($C142-U142)/$C142*100</f>
        <v>0.72338678610948726</v>
      </c>
      <c r="Z142" s="9">
        <f t="shared" si="140"/>
        <v>1.9509842299461297</v>
      </c>
      <c r="AA142" s="9">
        <f t="shared" si="141"/>
        <v>1.1076726744822309</v>
      </c>
      <c r="AB142" s="9">
        <f t="shared" si="142"/>
        <v>0.75613467659449896</v>
      </c>
      <c r="AC142" s="9">
        <f t="shared" si="143"/>
        <v>0.58269199866917631</v>
      </c>
      <c r="AD142">
        <f>ABS(Z142)</f>
        <v>1.9509842299461297</v>
      </c>
      <c r="AE142">
        <f>ABS(AA142)</f>
        <v>1.1076726744822309</v>
      </c>
      <c r="AF142">
        <f t="shared" si="144"/>
        <v>0.75613467659449896</v>
      </c>
      <c r="AG142">
        <f t="shared" si="145"/>
        <v>0.58269199866917631</v>
      </c>
      <c r="AH142" s="9">
        <f t="shared" si="146"/>
        <v>3.806339465498493</v>
      </c>
      <c r="AI142" s="9">
        <f t="shared" si="147"/>
        <v>1.2269387537946184</v>
      </c>
      <c r="AJ142" s="9">
        <f t="shared" si="148"/>
        <v>0.57173964914866748</v>
      </c>
      <c r="AK142" s="9">
        <f t="shared" si="149"/>
        <v>0.33952996531307938</v>
      </c>
      <c r="AL142" s="21">
        <f t="shared" si="150"/>
        <v>2.4220621101274108E-2</v>
      </c>
      <c r="AM142" s="21">
        <f t="shared" si="151"/>
        <v>1.3751274736654245E-2</v>
      </c>
      <c r="AN142" s="21">
        <f t="shared" si="152"/>
        <v>9.3870833101687753E-3</v>
      </c>
      <c r="AO142" s="21">
        <f t="shared" si="153"/>
        <v>7.2338678610948731E-3</v>
      </c>
      <c r="AP142" s="21">
        <f t="shared" si="154"/>
        <v>2.4220621101274108E-2</v>
      </c>
      <c r="AQ142" s="21">
        <f t="shared" si="154"/>
        <v>1.3751274736654245E-2</v>
      </c>
      <c r="AR142" s="21">
        <f t="shared" si="154"/>
        <v>9.3870833101687753E-3</v>
      </c>
      <c r="AS142" s="21">
        <f t="shared" si="154"/>
        <v>7.2338678610948731E-3</v>
      </c>
      <c r="AT142" s="21"/>
      <c r="AZ142">
        <f t="shared" si="207"/>
        <v>140.4948548997383</v>
      </c>
      <c r="BA142">
        <f t="shared" si="191"/>
        <v>144.13360427810974</v>
      </c>
      <c r="BB142">
        <f t="shared" si="192"/>
        <v>145.40144181510615</v>
      </c>
      <c r="BC142">
        <f t="shared" si="193"/>
        <v>145.36742286109353</v>
      </c>
      <c r="BD142" s="9">
        <f t="shared" si="155"/>
        <v>7.0210451002616878</v>
      </c>
      <c r="BE142" s="9">
        <f t="shared" si="156"/>
        <v>3.3822957218902445</v>
      </c>
      <c r="BF142" s="9">
        <f t="shared" si="157"/>
        <v>2.1144581848938344</v>
      </c>
      <c r="BG142" s="9">
        <f t="shared" si="158"/>
        <v>2.1484771389064576</v>
      </c>
      <c r="BH142">
        <f t="shared" si="159"/>
        <v>7.0210451002616878</v>
      </c>
      <c r="BI142">
        <f t="shared" si="160"/>
        <v>3.3822957218902445</v>
      </c>
      <c r="BJ142">
        <f t="shared" si="161"/>
        <v>2.1144581848938344</v>
      </c>
      <c r="BK142">
        <f t="shared" si="162"/>
        <v>2.1484771389064576</v>
      </c>
      <c r="BL142" s="9">
        <f t="shared" si="163"/>
        <v>49.295074299908656</v>
      </c>
      <c r="BM142" s="9">
        <f t="shared" si="164"/>
        <v>11.43992435031705</v>
      </c>
      <c r="BN142" s="9">
        <f t="shared" si="165"/>
        <v>4.4709334156645291</v>
      </c>
      <c r="BO142" s="9">
        <f t="shared" si="166"/>
        <v>4.6159540164036779</v>
      </c>
      <c r="BP142" s="21">
        <f t="shared" si="167"/>
        <v>4.7595175165942714E-2</v>
      </c>
      <c r="BQ142" s="21">
        <f t="shared" si="168"/>
        <v>2.2928346855425379E-2</v>
      </c>
      <c r="BR142" s="21">
        <f t="shared" si="169"/>
        <v>1.4333764596859285E-2</v>
      </c>
      <c r="BS142" s="21">
        <f t="shared" si="170"/>
        <v>1.456437671401156E-2</v>
      </c>
      <c r="BT142" s="21">
        <f t="shared" si="171"/>
        <v>4.7595175165942714E-2</v>
      </c>
      <c r="BU142" s="21">
        <f t="shared" si="172"/>
        <v>2.2928346855425379E-2</v>
      </c>
      <c r="BV142" s="21">
        <f t="shared" si="173"/>
        <v>1.4333764596859285E-2</v>
      </c>
      <c r="BW142" s="21">
        <f t="shared" si="174"/>
        <v>1.456437671401156E-2</v>
      </c>
      <c r="CA142">
        <f t="shared" si="194"/>
        <v>79.794410323405501</v>
      </c>
      <c r="CC142">
        <f t="shared" si="195"/>
        <v>0.26069444800398656</v>
      </c>
      <c r="CD142" s="9">
        <f t="shared" si="175"/>
        <v>80.055104771409489</v>
      </c>
      <c r="CE142">
        <f t="shared" si="176"/>
        <v>0.4954402285905104</v>
      </c>
      <c r="CG142">
        <f t="shared" si="196"/>
        <v>0.25093924746367974</v>
      </c>
      <c r="CH142" s="9">
        <f t="shared" si="177"/>
        <v>80.045349570869178</v>
      </c>
      <c r="CI142">
        <f t="shared" si="178"/>
        <v>0.50519542913082205</v>
      </c>
      <c r="CK142">
        <f t="shared" si="197"/>
        <v>0.38559751071983489</v>
      </c>
      <c r="CL142" s="9">
        <f t="shared" si="179"/>
        <v>80.180007834125334</v>
      </c>
      <c r="CM142">
        <f t="shared" si="180"/>
        <v>0.37053716587466567</v>
      </c>
      <c r="CO142">
        <f t="shared" si="198"/>
        <v>0.49593876430699263</v>
      </c>
      <c r="CP142" s="9">
        <f t="shared" si="181"/>
        <v>80.290349087712499</v>
      </c>
      <c r="CQ142">
        <f t="shared" si="182"/>
        <v>0.26019591228750016</v>
      </c>
      <c r="CY142">
        <f t="shared" si="139"/>
        <v>145.40144181510615</v>
      </c>
      <c r="DA142">
        <f t="shared" si="199"/>
        <v>1.070528054262071</v>
      </c>
      <c r="DB142" s="9">
        <f t="shared" si="183"/>
        <v>146.47196986936822</v>
      </c>
      <c r="DC142">
        <f t="shared" si="184"/>
        <v>1.0439301306317645</v>
      </c>
      <c r="DE142">
        <f t="shared" si="200"/>
        <v>0.74962592310398024</v>
      </c>
      <c r="DF142" s="9">
        <f t="shared" si="185"/>
        <v>146.15106773821014</v>
      </c>
      <c r="DG142">
        <f t="shared" si="186"/>
        <v>1.364832261789843</v>
      </c>
      <c r="DI142">
        <f t="shared" si="201"/>
        <v>2.3301928246247022E-2</v>
      </c>
      <c r="DJ142" s="9">
        <f t="shared" si="187"/>
        <v>145.42474374335239</v>
      </c>
      <c r="DK142">
        <f t="shared" si="188"/>
        <v>2.0911562566475936</v>
      </c>
      <c r="DM142">
        <f t="shared" si="202"/>
        <v>-0.10888866574844583</v>
      </c>
      <c r="DN142" s="9">
        <f t="shared" si="189"/>
        <v>145.2925531493577</v>
      </c>
      <c r="DO142">
        <f t="shared" si="190"/>
        <v>2.2233468506422867</v>
      </c>
    </row>
    <row r="143" spans="1:119" x14ac:dyDescent="0.2">
      <c r="A143" s="3">
        <v>43985</v>
      </c>
      <c r="B143" s="4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  <c r="R143">
        <f t="shared" si="203"/>
        <v>78.911718246845254</v>
      </c>
      <c r="S143">
        <f t="shared" si="204"/>
        <v>79.797327581352079</v>
      </c>
      <c r="T143">
        <f t="shared" si="205"/>
        <v>80.248091129362194</v>
      </c>
      <c r="U143">
        <f t="shared" si="206"/>
        <v>80.422352760292782</v>
      </c>
      <c r="V143">
        <f>ABS($C143-R143)/$C143*100</f>
        <v>2.5708845930953625</v>
      </c>
      <c r="W143">
        <f>ABS($C143-S143)/$C143*100</f>
        <v>1.4774584711702214</v>
      </c>
      <c r="X143">
        <f>ABS($C143-T143)/$C143*100</f>
        <v>0.92091890117981501</v>
      </c>
      <c r="Y143">
        <f>ABS($C143-U143)/$C143*100</f>
        <v>0.70576509477273719</v>
      </c>
      <c r="Z143" s="9">
        <f t="shared" si="140"/>
        <v>2.0822617531547394</v>
      </c>
      <c r="AA143" s="9">
        <f t="shared" si="141"/>
        <v>1.1966524186479148</v>
      </c>
      <c r="AB143" s="9">
        <f t="shared" si="142"/>
        <v>0.74588887063779907</v>
      </c>
      <c r="AC143" s="9">
        <f t="shared" si="143"/>
        <v>0.57162723970721174</v>
      </c>
      <c r="AD143">
        <f>ABS(Z143)</f>
        <v>2.0822617531547394</v>
      </c>
      <c r="AE143">
        <f>ABS(AA143)</f>
        <v>1.1966524186479148</v>
      </c>
      <c r="AF143">
        <f t="shared" si="144"/>
        <v>0.74588887063779907</v>
      </c>
      <c r="AG143">
        <f t="shared" si="145"/>
        <v>0.57162723970721174</v>
      </c>
      <c r="AH143" s="9">
        <f t="shared" si="146"/>
        <v>4.3358140086510488</v>
      </c>
      <c r="AI143" s="9">
        <f t="shared" si="147"/>
        <v>1.4319770110559045</v>
      </c>
      <c r="AJ143" s="9">
        <f t="shared" si="148"/>
        <v>0.55635020734133134</v>
      </c>
      <c r="AK143" s="9">
        <f t="shared" si="149"/>
        <v>0.32675770117528613</v>
      </c>
      <c r="AL143" s="21">
        <f t="shared" si="150"/>
        <v>2.5708845930953628E-2</v>
      </c>
      <c r="AM143" s="21">
        <f t="shared" si="151"/>
        <v>1.4774584711702215E-2</v>
      </c>
      <c r="AN143" s="21">
        <f t="shared" si="152"/>
        <v>9.2091890117981506E-3</v>
      </c>
      <c r="AO143" s="21">
        <f t="shared" si="153"/>
        <v>7.0576509477273718E-3</v>
      </c>
      <c r="AP143" s="21">
        <f t="shared" si="154"/>
        <v>2.5708845930953628E-2</v>
      </c>
      <c r="AQ143" s="21">
        <f t="shared" si="154"/>
        <v>1.4774584711702215E-2</v>
      </c>
      <c r="AR143" s="21">
        <f t="shared" si="154"/>
        <v>9.2091890117981506E-3</v>
      </c>
      <c r="AS143" s="21">
        <f t="shared" si="154"/>
        <v>7.0576509477273718E-3</v>
      </c>
      <c r="AT143" s="21"/>
      <c r="AZ143">
        <f t="shared" si="207"/>
        <v>141.61822211578016</v>
      </c>
      <c r="BA143">
        <f t="shared" si="191"/>
        <v>145.21593890911461</v>
      </c>
      <c r="BB143">
        <f t="shared" si="192"/>
        <v>146.67011672604247</v>
      </c>
      <c r="BC143">
        <f t="shared" si="193"/>
        <v>147.04323502944055</v>
      </c>
      <c r="BD143" s="9">
        <f t="shared" si="155"/>
        <v>10.869570884219854</v>
      </c>
      <c r="BE143" s="9">
        <f t="shared" si="156"/>
        <v>7.2718540908853981</v>
      </c>
      <c r="BF143" s="9">
        <f t="shared" si="157"/>
        <v>5.8176762739575452</v>
      </c>
      <c r="BG143" s="9">
        <f t="shared" si="158"/>
        <v>5.4445579705594582</v>
      </c>
      <c r="BH143">
        <f t="shared" si="159"/>
        <v>10.869570884219854</v>
      </c>
      <c r="BI143">
        <f t="shared" si="160"/>
        <v>7.2718540908853981</v>
      </c>
      <c r="BJ143">
        <f t="shared" si="161"/>
        <v>5.8176762739575452</v>
      </c>
      <c r="BK143">
        <f t="shared" si="162"/>
        <v>5.4445579705594582</v>
      </c>
      <c r="BL143" s="9">
        <f t="shared" si="163"/>
        <v>118.14757120707998</v>
      </c>
      <c r="BM143" s="9">
        <f t="shared" si="164"/>
        <v>52.879861919126704</v>
      </c>
      <c r="BN143" s="9">
        <f t="shared" si="165"/>
        <v>33.845357228568545</v>
      </c>
      <c r="BO143" s="9">
        <f t="shared" si="166"/>
        <v>29.643211494782527</v>
      </c>
      <c r="BP143" s="21">
        <f t="shared" si="167"/>
        <v>7.1281580448999307E-2</v>
      </c>
      <c r="BQ143" s="21">
        <f t="shared" si="168"/>
        <v>4.7688106358030884E-2</v>
      </c>
      <c r="BR143" s="21">
        <f t="shared" si="169"/>
        <v>3.8151750769699608E-2</v>
      </c>
      <c r="BS143" s="21">
        <f t="shared" si="170"/>
        <v>3.5704877508191478E-2</v>
      </c>
      <c r="BT143" s="21">
        <f t="shared" si="171"/>
        <v>7.1281580448999307E-2</v>
      </c>
      <c r="BU143" s="21">
        <f t="shared" si="172"/>
        <v>4.7688106358030884E-2</v>
      </c>
      <c r="BV143" s="21">
        <f t="shared" si="173"/>
        <v>3.8151750769699608E-2</v>
      </c>
      <c r="BW143" s="21">
        <f t="shared" si="174"/>
        <v>3.5704877508191478E-2</v>
      </c>
      <c r="CA143">
        <f t="shared" si="194"/>
        <v>80.248091129362194</v>
      </c>
      <c r="CC143">
        <f t="shared" si="195"/>
        <v>0.29157226527641972</v>
      </c>
      <c r="CD143" s="9">
        <f t="shared" si="175"/>
        <v>80.539663394638609</v>
      </c>
      <c r="CE143">
        <f t="shared" si="176"/>
        <v>0.45431660536138452</v>
      </c>
      <c r="CG143">
        <f t="shared" si="196"/>
        <v>0.32392620852116472</v>
      </c>
      <c r="CH143" s="9">
        <f t="shared" si="177"/>
        <v>80.572017337883352</v>
      </c>
      <c r="CI143">
        <f t="shared" si="178"/>
        <v>0.42196266211664124</v>
      </c>
      <c r="CK143">
        <f t="shared" si="197"/>
        <v>0.43053248557616169</v>
      </c>
      <c r="CL143" s="9">
        <f t="shared" si="179"/>
        <v>80.67862361493836</v>
      </c>
      <c r="CM143">
        <f t="shared" si="180"/>
        <v>0.31535638506163366</v>
      </c>
      <c r="CO143">
        <f t="shared" si="198"/>
        <v>0.4595969201257355</v>
      </c>
      <c r="CP143" s="9">
        <f t="shared" si="181"/>
        <v>80.707688049487928</v>
      </c>
      <c r="CQ143">
        <f t="shared" si="182"/>
        <v>0.2862919505120658</v>
      </c>
      <c r="CY143">
        <f t="shared" si="139"/>
        <v>146.67011672604247</v>
      </c>
      <c r="DA143">
        <f t="shared" si="199"/>
        <v>1.1022315513299494</v>
      </c>
      <c r="DB143" s="9">
        <f t="shared" si="183"/>
        <v>147.7723482773724</v>
      </c>
      <c r="DC143">
        <f t="shared" si="184"/>
        <v>4.7154447226276091</v>
      </c>
      <c r="DE143">
        <f t="shared" si="200"/>
        <v>0.93648355872361966</v>
      </c>
      <c r="DF143" s="9">
        <f t="shared" si="185"/>
        <v>147.60660028476607</v>
      </c>
      <c r="DG143">
        <f t="shared" si="186"/>
        <v>4.8811927152339365</v>
      </c>
      <c r="DI143">
        <f t="shared" si="201"/>
        <v>0.84524809682168989</v>
      </c>
      <c r="DJ143" s="9">
        <f t="shared" si="187"/>
        <v>147.51536482286414</v>
      </c>
      <c r="DK143">
        <f t="shared" si="188"/>
        <v>4.9724281771358676</v>
      </c>
      <c r="DM143">
        <f t="shared" si="202"/>
        <v>1.0758160102004459</v>
      </c>
      <c r="DN143" s="9">
        <f t="shared" si="189"/>
        <v>147.74593273624291</v>
      </c>
      <c r="DO143">
        <f t="shared" si="190"/>
        <v>4.7418602637571041</v>
      </c>
    </row>
    <row r="144" spans="1:119" x14ac:dyDescent="0.2">
      <c r="A144" s="3">
        <v>43986</v>
      </c>
      <c r="B144" s="4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  <c r="R144">
        <f t="shared" si="203"/>
        <v>79.244880127350001</v>
      </c>
      <c r="S144">
        <f t="shared" si="204"/>
        <v>80.180256355319415</v>
      </c>
      <c r="T144">
        <f t="shared" si="205"/>
        <v>80.695624451744877</v>
      </c>
      <c r="U144">
        <f t="shared" si="206"/>
        <v>80.868222007264407</v>
      </c>
      <c r="V144">
        <f>ABS($C144-R144)/$C144*100</f>
        <v>1.309606961256863</v>
      </c>
      <c r="W144">
        <f>ABS($C144-S144)/$C144*100</f>
        <v>0.14470334314238073</v>
      </c>
      <c r="X144">
        <f>ABS($C144-T144)/$C144*100</f>
        <v>0.49712840566108057</v>
      </c>
      <c r="Y144">
        <f>ABS($C144-U144)/$C144*100</f>
        <v>0.71207882976891967</v>
      </c>
      <c r="Z144" s="9">
        <f t="shared" si="140"/>
        <v>1.0515678726499971</v>
      </c>
      <c r="AA144" s="9">
        <f t="shared" si="141"/>
        <v>0.11619164468058329</v>
      </c>
      <c r="AB144" s="9">
        <f t="shared" si="142"/>
        <v>-0.39917645174487859</v>
      </c>
      <c r="AC144" s="9">
        <f t="shared" si="143"/>
        <v>-0.57177400726440908</v>
      </c>
      <c r="AD144">
        <f>ABS(Z144)</f>
        <v>1.0515678726499971</v>
      </c>
      <c r="AE144">
        <f>ABS(AA144)</f>
        <v>0.11619164468058329</v>
      </c>
      <c r="AF144">
        <f t="shared" si="144"/>
        <v>0.39917645174487859</v>
      </c>
      <c r="AG144">
        <f t="shared" si="145"/>
        <v>0.57177400726440908</v>
      </c>
      <c r="AH144" s="9">
        <f t="shared" si="146"/>
        <v>1.1057949907896405</v>
      </c>
      <c r="AI144" s="9">
        <f t="shared" si="147"/>
        <v>1.350049829357892E-2</v>
      </c>
      <c r="AJ144" s="9">
        <f t="shared" si="148"/>
        <v>0.15934183962763138</v>
      </c>
      <c r="AK144" s="9">
        <f t="shared" si="149"/>
        <v>0.32692551538320053</v>
      </c>
      <c r="AL144" s="21">
        <f t="shared" si="150"/>
        <v>1.309606961256863E-2</v>
      </c>
      <c r="AM144" s="21">
        <f t="shared" si="151"/>
        <v>1.4470334314238072E-3</v>
      </c>
      <c r="AN144" s="21">
        <f t="shared" si="152"/>
        <v>-4.9712840566108057E-3</v>
      </c>
      <c r="AO144" s="21">
        <f t="shared" si="153"/>
        <v>-7.1207882976891965E-3</v>
      </c>
      <c r="AP144" s="21">
        <f t="shared" si="154"/>
        <v>1.309606961256863E-2</v>
      </c>
      <c r="AQ144" s="21">
        <f t="shared" si="154"/>
        <v>1.4470334314238072E-3</v>
      </c>
      <c r="AR144" s="21">
        <f t="shared" si="154"/>
        <v>4.9712840566108057E-3</v>
      </c>
      <c r="AS144" s="21">
        <f t="shared" si="154"/>
        <v>7.1207882976891965E-3</v>
      </c>
      <c r="AT144" s="21"/>
      <c r="AZ144">
        <f t="shared" si="207"/>
        <v>143.35735345725533</v>
      </c>
      <c r="BA144">
        <f t="shared" si="191"/>
        <v>147.54293221819793</v>
      </c>
      <c r="BB144">
        <f t="shared" si="192"/>
        <v>150.16072249041699</v>
      </c>
      <c r="BC144">
        <f t="shared" si="193"/>
        <v>151.28999024647692</v>
      </c>
      <c r="BD144" s="9">
        <f t="shared" si="155"/>
        <v>11.676032542744679</v>
      </c>
      <c r="BE144" s="9">
        <f t="shared" si="156"/>
        <v>7.4904537818020742</v>
      </c>
      <c r="BF144" s="9">
        <f t="shared" si="157"/>
        <v>4.8726635095830204</v>
      </c>
      <c r="BG144" s="9">
        <f t="shared" si="158"/>
        <v>3.7433957535230888</v>
      </c>
      <c r="BH144">
        <f t="shared" si="159"/>
        <v>11.676032542744679</v>
      </c>
      <c r="BI144">
        <f t="shared" si="160"/>
        <v>7.4904537818020742</v>
      </c>
      <c r="BJ144">
        <f t="shared" si="161"/>
        <v>4.8726635095830204</v>
      </c>
      <c r="BK144">
        <f t="shared" si="162"/>
        <v>3.7433957535230888</v>
      </c>
      <c r="BL144" s="9">
        <f t="shared" si="163"/>
        <v>136.32973593923276</v>
      </c>
      <c r="BM144" s="9">
        <f t="shared" si="164"/>
        <v>56.106897857312994</v>
      </c>
      <c r="BN144" s="9">
        <f t="shared" si="165"/>
        <v>23.742849677621919</v>
      </c>
      <c r="BO144" s="9">
        <f t="shared" si="166"/>
        <v>14.013011767494694</v>
      </c>
      <c r="BP144" s="21">
        <f t="shared" si="167"/>
        <v>7.5313020272579731E-2</v>
      </c>
      <c r="BQ144" s="21">
        <f t="shared" si="168"/>
        <v>4.8315101508536192E-2</v>
      </c>
      <c r="BR144" s="21">
        <f t="shared" si="169"/>
        <v>3.1429769002033023E-2</v>
      </c>
      <c r="BS144" s="21">
        <f t="shared" si="170"/>
        <v>2.414573950879902E-2</v>
      </c>
      <c r="BT144" s="21">
        <f t="shared" si="171"/>
        <v>7.5313020272579731E-2</v>
      </c>
      <c r="BU144" s="21">
        <f t="shared" si="172"/>
        <v>4.8315101508536192E-2</v>
      </c>
      <c r="BV144" s="21">
        <f t="shared" si="173"/>
        <v>3.1429769002033023E-2</v>
      </c>
      <c r="BW144" s="21">
        <f t="shared" si="174"/>
        <v>2.414573950879902E-2</v>
      </c>
      <c r="CA144">
        <f t="shared" si="194"/>
        <v>80.695624451744877</v>
      </c>
      <c r="CC144">
        <f t="shared" si="195"/>
        <v>0.31652603441342175</v>
      </c>
      <c r="CD144" s="9">
        <f t="shared" si="175"/>
        <v>81.012150486158305</v>
      </c>
      <c r="CE144">
        <f t="shared" si="176"/>
        <v>0.71570248615830678</v>
      </c>
      <c r="CG144">
        <f t="shared" si="196"/>
        <v>0.36842476951131103</v>
      </c>
      <c r="CH144" s="9">
        <f t="shared" si="177"/>
        <v>81.064049221256184</v>
      </c>
      <c r="CI144">
        <f t="shared" si="178"/>
        <v>0.7676012212561858</v>
      </c>
      <c r="CK144">
        <f t="shared" si="197"/>
        <v>0.44175303786846531</v>
      </c>
      <c r="CL144" s="9">
        <f t="shared" si="179"/>
        <v>81.137377489613343</v>
      </c>
      <c r="CM144">
        <f t="shared" si="180"/>
        <v>0.84092948961334457</v>
      </c>
      <c r="CO144">
        <f t="shared" si="198"/>
        <v>0.4492222260667097</v>
      </c>
      <c r="CP144" s="9">
        <f t="shared" si="181"/>
        <v>81.144846677811586</v>
      </c>
      <c r="CQ144">
        <f t="shared" si="182"/>
        <v>0.84839867781158773</v>
      </c>
      <c r="CY144">
        <f t="shared" si="139"/>
        <v>150.16072249041699</v>
      </c>
      <c r="DA144">
        <f t="shared" si="199"/>
        <v>1.484371425417081</v>
      </c>
      <c r="DB144" s="9">
        <f t="shared" si="183"/>
        <v>151.64509391583408</v>
      </c>
      <c r="DC144">
        <f t="shared" si="184"/>
        <v>3.3882920841659256</v>
      </c>
      <c r="DE144">
        <f t="shared" si="200"/>
        <v>1.8559675527579444</v>
      </c>
      <c r="DF144" s="9">
        <f t="shared" si="185"/>
        <v>152.01669004317492</v>
      </c>
      <c r="DG144">
        <f t="shared" si="186"/>
        <v>3.0166959568250888</v>
      </c>
      <c r="DI144">
        <f t="shared" si="201"/>
        <v>2.5911841574065586</v>
      </c>
      <c r="DJ144" s="9">
        <f t="shared" si="187"/>
        <v>152.75190664782355</v>
      </c>
      <c r="DK144">
        <f t="shared" si="188"/>
        <v>2.2814793521764614</v>
      </c>
      <c r="DM144">
        <f t="shared" si="202"/>
        <v>3.1525351987901509</v>
      </c>
      <c r="DN144" s="9">
        <f t="shared" si="189"/>
        <v>153.31325768920715</v>
      </c>
      <c r="DO144">
        <f t="shared" si="190"/>
        <v>1.7201283107928589</v>
      </c>
    </row>
    <row r="145" spans="1:119" x14ac:dyDescent="0.2">
      <c r="A145" s="3">
        <v>43987</v>
      </c>
      <c r="B145" s="4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  <c r="R145">
        <f t="shared" si="203"/>
        <v>79.413130986973997</v>
      </c>
      <c r="S145">
        <f t="shared" si="204"/>
        <v>80.217437681617199</v>
      </c>
      <c r="T145">
        <f t="shared" si="205"/>
        <v>80.456118580697961</v>
      </c>
      <c r="U145">
        <f t="shared" si="206"/>
        <v>80.422238281598169</v>
      </c>
      <c r="V145">
        <f>ABS($C145-R145)/$C145*100</f>
        <v>3.8388392959411051</v>
      </c>
      <c r="W145">
        <f>ABS($C145-S145)/$C145*100</f>
        <v>2.8649063410545654</v>
      </c>
      <c r="X145">
        <f>ABS($C145-T145)/$C145*100</f>
        <v>2.5758882402916177</v>
      </c>
      <c r="Y145">
        <f>ABS($C145-U145)/$C145*100</f>
        <v>2.6169138093120745</v>
      </c>
      <c r="Z145" s="9">
        <f t="shared" si="140"/>
        <v>3.1702430130260097</v>
      </c>
      <c r="AA145" s="9">
        <f t="shared" si="141"/>
        <v>2.3659363183828077</v>
      </c>
      <c r="AB145" s="9">
        <f t="shared" si="142"/>
        <v>2.1272554193020454</v>
      </c>
      <c r="AC145" s="9">
        <f t="shared" si="143"/>
        <v>2.1611357184018374</v>
      </c>
      <c r="AD145">
        <f>ABS(Z145)</f>
        <v>3.1702430130260097</v>
      </c>
      <c r="AE145">
        <f>ABS(AA145)</f>
        <v>2.3659363183828077</v>
      </c>
      <c r="AF145">
        <f t="shared" si="144"/>
        <v>2.1272554193020454</v>
      </c>
      <c r="AG145">
        <f t="shared" si="145"/>
        <v>2.1611357184018374</v>
      </c>
      <c r="AH145" s="9">
        <f t="shared" si="146"/>
        <v>10.050440761640232</v>
      </c>
      <c r="AI145" s="9">
        <f t="shared" si="147"/>
        <v>5.5976546626427943</v>
      </c>
      <c r="AJ145" s="9">
        <f t="shared" si="148"/>
        <v>4.5252156189499209</v>
      </c>
      <c r="AK145" s="9">
        <f t="shared" si="149"/>
        <v>4.6705075933522258</v>
      </c>
      <c r="AL145" s="21">
        <f t="shared" si="150"/>
        <v>3.8388392959411051E-2</v>
      </c>
      <c r="AM145" s="21">
        <f t="shared" si="151"/>
        <v>2.8649063410545655E-2</v>
      </c>
      <c r="AN145" s="21">
        <f t="shared" si="152"/>
        <v>2.5758882402916176E-2</v>
      </c>
      <c r="AO145" s="21">
        <f t="shared" si="153"/>
        <v>2.6169138093120745E-2</v>
      </c>
      <c r="AP145" s="21">
        <f t="shared" si="154"/>
        <v>3.8388392959411051E-2</v>
      </c>
      <c r="AQ145" s="21">
        <f t="shared" si="154"/>
        <v>2.8649063410545655E-2</v>
      </c>
      <c r="AR145" s="21">
        <f t="shared" si="154"/>
        <v>2.5758882402916176E-2</v>
      </c>
      <c r="AS145" s="21">
        <f t="shared" si="154"/>
        <v>2.6169138093120745E-2</v>
      </c>
      <c r="AT145" s="21"/>
      <c r="AZ145">
        <f t="shared" si="207"/>
        <v>145.22551866409447</v>
      </c>
      <c r="BA145">
        <f t="shared" si="191"/>
        <v>149.93987742837459</v>
      </c>
      <c r="BB145">
        <f t="shared" si="192"/>
        <v>153.08432059616678</v>
      </c>
      <c r="BC145">
        <f t="shared" si="193"/>
        <v>154.20983893422493</v>
      </c>
      <c r="BD145" s="9">
        <f t="shared" si="155"/>
        <v>15.237158335905548</v>
      </c>
      <c r="BE145" s="9">
        <f t="shared" si="156"/>
        <v>10.522799571625427</v>
      </c>
      <c r="BF145" s="9">
        <f t="shared" si="157"/>
        <v>7.3783564038332372</v>
      </c>
      <c r="BG145" s="9">
        <f t="shared" si="158"/>
        <v>6.2528380657750802</v>
      </c>
      <c r="BH145">
        <f t="shared" si="159"/>
        <v>15.237158335905548</v>
      </c>
      <c r="BI145">
        <f t="shared" si="160"/>
        <v>10.522799571625427</v>
      </c>
      <c r="BJ145">
        <f t="shared" si="161"/>
        <v>7.3783564038332372</v>
      </c>
      <c r="BK145">
        <f t="shared" si="162"/>
        <v>6.2528380657750802</v>
      </c>
      <c r="BL145" s="9">
        <f t="shared" si="163"/>
        <v>232.17099415345592</v>
      </c>
      <c r="BM145" s="9">
        <f t="shared" si="164"/>
        <v>110.72931082460028</v>
      </c>
      <c r="BN145" s="9">
        <f t="shared" si="165"/>
        <v>54.440143221986943</v>
      </c>
      <c r="BO145" s="9">
        <f t="shared" si="166"/>
        <v>39.097983876805849</v>
      </c>
      <c r="BP145" s="21">
        <f t="shared" si="167"/>
        <v>9.495764760241128E-2</v>
      </c>
      <c r="BQ145" s="21">
        <f t="shared" si="168"/>
        <v>6.5577863764702288E-2</v>
      </c>
      <c r="BR145" s="21">
        <f t="shared" si="169"/>
        <v>4.5981760629814475E-2</v>
      </c>
      <c r="BS145" s="21">
        <f t="shared" si="170"/>
        <v>3.8967554216829375E-2</v>
      </c>
      <c r="BT145" s="21">
        <f t="shared" si="171"/>
        <v>9.495764760241128E-2</v>
      </c>
      <c r="BU145" s="21">
        <f t="shared" si="172"/>
        <v>6.5577863764702288E-2</v>
      </c>
      <c r="BV145" s="21">
        <f t="shared" si="173"/>
        <v>4.5981760629814475E-2</v>
      </c>
      <c r="BW145" s="21">
        <f t="shared" si="174"/>
        <v>3.8967554216829375E-2</v>
      </c>
      <c r="CA145">
        <f t="shared" si="194"/>
        <v>80.456118580697961</v>
      </c>
      <c r="CC145">
        <f t="shared" si="195"/>
        <v>0.22756092953976775</v>
      </c>
      <c r="CD145" s="9">
        <f t="shared" si="175"/>
        <v>80.683679510237724</v>
      </c>
      <c r="CE145">
        <f t="shared" si="176"/>
        <v>1.8996944897622825</v>
      </c>
      <c r="CG145">
        <f t="shared" si="196"/>
        <v>0.14956973891034941</v>
      </c>
      <c r="CH145" s="9">
        <f t="shared" si="177"/>
        <v>80.605688319608305</v>
      </c>
      <c r="CI145">
        <f t="shared" si="178"/>
        <v>1.9776856803917013</v>
      </c>
      <c r="CK145">
        <f t="shared" si="197"/>
        <v>-7.8778420156862261E-3</v>
      </c>
      <c r="CL145" s="9">
        <f t="shared" si="179"/>
        <v>80.448240738682273</v>
      </c>
      <c r="CM145">
        <f t="shared" si="180"/>
        <v>2.1351332613177334</v>
      </c>
      <c r="CO145">
        <f t="shared" si="198"/>
        <v>-0.14308393745100823</v>
      </c>
      <c r="CP145" s="9">
        <f t="shared" si="181"/>
        <v>80.313034643246951</v>
      </c>
      <c r="CQ145">
        <f t="shared" si="182"/>
        <v>2.2703393567530554</v>
      </c>
      <c r="CY145">
        <f t="shared" ref="CY145:CY208" si="208">($CX$2*$E144)+((1-$CX$2)*CY144)</f>
        <v>153.08432059616678</v>
      </c>
      <c r="DA145">
        <f t="shared" si="199"/>
        <v>1.7146476942703144</v>
      </c>
      <c r="DB145" s="9">
        <f t="shared" si="183"/>
        <v>154.7989682904371</v>
      </c>
      <c r="DC145">
        <f t="shared" si="184"/>
        <v>5.6637087095629113</v>
      </c>
      <c r="DE145">
        <f t="shared" si="200"/>
        <v>2.2403145518350085</v>
      </c>
      <c r="DF145" s="9">
        <f t="shared" si="185"/>
        <v>155.32463514800179</v>
      </c>
      <c r="DG145">
        <f t="shared" si="186"/>
        <v>5.1380418519982243</v>
      </c>
      <c r="DI145">
        <f t="shared" si="201"/>
        <v>2.810577363313091</v>
      </c>
      <c r="DJ145" s="9">
        <f t="shared" si="187"/>
        <v>155.89489795947986</v>
      </c>
      <c r="DK145">
        <f t="shared" si="188"/>
        <v>4.5677790405201506</v>
      </c>
      <c r="DM145">
        <f t="shared" si="202"/>
        <v>2.9556492987754401</v>
      </c>
      <c r="DN145" s="9">
        <f t="shared" si="189"/>
        <v>156.0399698949422</v>
      </c>
      <c r="DO145">
        <f t="shared" si="190"/>
        <v>4.4227071050578104</v>
      </c>
    </row>
    <row r="146" spans="1:119" x14ac:dyDescent="0.2">
      <c r="A146" s="3">
        <v>43990</v>
      </c>
      <c r="B146" s="4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  <c r="R146">
        <f t="shared" si="203"/>
        <v>79.920369869058163</v>
      </c>
      <c r="S146">
        <f t="shared" si="204"/>
        <v>80.974537303499687</v>
      </c>
      <c r="T146">
        <f t="shared" si="205"/>
        <v>81.732471832279188</v>
      </c>
      <c r="U146">
        <f t="shared" si="206"/>
        <v>82.107924141951599</v>
      </c>
      <c r="V146">
        <f>ABS($C146-R146)/$C146*100</f>
        <v>3.7934367624641077</v>
      </c>
      <c r="W146">
        <f>ABS($C146-S146)/$C146*100</f>
        <v>2.5244508191969182</v>
      </c>
      <c r="X146">
        <f>ABS($C146-T146)/$C146*100</f>
        <v>1.6120641987094682</v>
      </c>
      <c r="Y146">
        <f>ABS($C146-U146)/$C146*100</f>
        <v>1.1601021215524367</v>
      </c>
      <c r="Z146" s="9">
        <f t="shared" si="140"/>
        <v>3.1512701309418389</v>
      </c>
      <c r="AA146" s="9">
        <f t="shared" si="141"/>
        <v>2.0971026965003148</v>
      </c>
      <c r="AB146" s="9">
        <f t="shared" si="142"/>
        <v>1.339168167720814</v>
      </c>
      <c r="AC146" s="9">
        <f t="shared" si="143"/>
        <v>0.96371585804840265</v>
      </c>
      <c r="AD146">
        <f>ABS(Z146)</f>
        <v>3.1512701309418389</v>
      </c>
      <c r="AE146">
        <f>ABS(AA146)</f>
        <v>2.0971026965003148</v>
      </c>
      <c r="AF146">
        <f t="shared" si="144"/>
        <v>1.339168167720814</v>
      </c>
      <c r="AG146">
        <f t="shared" si="145"/>
        <v>0.96371585804840265</v>
      </c>
      <c r="AH146" s="9">
        <f t="shared" si="146"/>
        <v>9.9305034381661947</v>
      </c>
      <c r="AI146" s="9">
        <f t="shared" si="147"/>
        <v>4.397839719668891</v>
      </c>
      <c r="AJ146" s="9">
        <f t="shared" si="148"/>
        <v>1.7933713814367223</v>
      </c>
      <c r="AK146" s="9">
        <f t="shared" si="149"/>
        <v>0.92874825505396896</v>
      </c>
      <c r="AL146" s="21">
        <f t="shared" si="150"/>
        <v>3.7934367624641079E-2</v>
      </c>
      <c r="AM146" s="21">
        <f t="shared" si="151"/>
        <v>2.5244508191969182E-2</v>
      </c>
      <c r="AN146" s="21">
        <f t="shared" si="152"/>
        <v>1.6120641987094682E-2</v>
      </c>
      <c r="AO146" s="21">
        <f t="shared" si="153"/>
        <v>1.1601021215524367E-2</v>
      </c>
      <c r="AP146" s="21">
        <f t="shared" si="154"/>
        <v>3.7934367624641079E-2</v>
      </c>
      <c r="AQ146" s="21">
        <f t="shared" si="154"/>
        <v>2.5244508191969182E-2</v>
      </c>
      <c r="AR146" s="21">
        <f t="shared" si="154"/>
        <v>1.6120641987094682E-2</v>
      </c>
      <c r="AS146" s="21">
        <f t="shared" si="154"/>
        <v>1.1601021215524367E-2</v>
      </c>
      <c r="AT146" s="21"/>
      <c r="AZ146">
        <f t="shared" si="207"/>
        <v>147.66346399783936</v>
      </c>
      <c r="BA146">
        <f t="shared" si="191"/>
        <v>153.3071732912947</v>
      </c>
      <c r="BB146">
        <f t="shared" si="192"/>
        <v>157.51133443846672</v>
      </c>
      <c r="BC146">
        <f t="shared" si="193"/>
        <v>159.08705262552951</v>
      </c>
      <c r="BD146" s="9">
        <f t="shared" si="155"/>
        <v>14.340503002160631</v>
      </c>
      <c r="BE146" s="9">
        <f t="shared" si="156"/>
        <v>8.696793708705286</v>
      </c>
      <c r="BF146" s="9">
        <f t="shared" si="157"/>
        <v>4.4926325615332701</v>
      </c>
      <c r="BG146" s="9">
        <f t="shared" si="158"/>
        <v>2.9169143744704797</v>
      </c>
      <c r="BH146">
        <f t="shared" si="159"/>
        <v>14.340503002160631</v>
      </c>
      <c r="BI146">
        <f t="shared" si="160"/>
        <v>8.696793708705286</v>
      </c>
      <c r="BJ146">
        <f t="shared" si="161"/>
        <v>4.4926325615332701</v>
      </c>
      <c r="BK146">
        <f t="shared" si="162"/>
        <v>2.9169143744704797</v>
      </c>
      <c r="BL146" s="9">
        <f t="shared" si="163"/>
        <v>205.65002635497805</v>
      </c>
      <c r="BM146" s="9">
        <f t="shared" si="164"/>
        <v>75.634220811775847</v>
      </c>
      <c r="BN146" s="9">
        <f t="shared" si="165"/>
        <v>20.183747332948993</v>
      </c>
      <c r="BO146" s="9">
        <f t="shared" si="166"/>
        <v>8.5083894679925098</v>
      </c>
      <c r="BP146" s="21">
        <f t="shared" si="167"/>
        <v>8.8519455836292157E-2</v>
      </c>
      <c r="BQ146" s="21">
        <f t="shared" si="168"/>
        <v>5.3682597221247595E-2</v>
      </c>
      <c r="BR146" s="21">
        <f t="shared" si="169"/>
        <v>2.7731620680210074E-2</v>
      </c>
      <c r="BS146" s="21">
        <f t="shared" si="170"/>
        <v>1.8005203381658424E-2</v>
      </c>
      <c r="BT146" s="21">
        <f t="shared" si="171"/>
        <v>8.8519455836292157E-2</v>
      </c>
      <c r="BU146" s="21">
        <f t="shared" si="172"/>
        <v>5.3682597221247595E-2</v>
      </c>
      <c r="BV146" s="21">
        <f t="shared" si="173"/>
        <v>2.7731620680210074E-2</v>
      </c>
      <c r="BW146" s="21">
        <f t="shared" si="174"/>
        <v>1.8005203381658424E-2</v>
      </c>
      <c r="CA146">
        <f t="shared" si="194"/>
        <v>81.732471832279188</v>
      </c>
      <c r="CC146">
        <f t="shared" si="195"/>
        <v>0.39536770106640129</v>
      </c>
      <c r="CD146" s="9">
        <f t="shared" si="175"/>
        <v>82.127839533345593</v>
      </c>
      <c r="CE146">
        <f t="shared" si="176"/>
        <v>0.94380046665440886</v>
      </c>
      <c r="CG146">
        <f t="shared" si="196"/>
        <v>0.55521180347186549</v>
      </c>
      <c r="CH146" s="9">
        <f t="shared" si="177"/>
        <v>82.287683635751051</v>
      </c>
      <c r="CI146">
        <f t="shared" si="178"/>
        <v>0.78395636424895088</v>
      </c>
      <c r="CK146">
        <f t="shared" si="197"/>
        <v>0.83971467975827674</v>
      </c>
      <c r="CL146" s="9">
        <f t="shared" si="179"/>
        <v>82.572186512037462</v>
      </c>
      <c r="CM146">
        <f t="shared" si="180"/>
        <v>0.49945348796254052</v>
      </c>
      <c r="CO146">
        <f t="shared" si="198"/>
        <v>1.0776320451167143</v>
      </c>
      <c r="CP146" s="9">
        <f t="shared" si="181"/>
        <v>82.810103877395903</v>
      </c>
      <c r="CQ146">
        <f t="shared" si="182"/>
        <v>0.26153612260409886</v>
      </c>
      <c r="CY146">
        <f t="shared" si="208"/>
        <v>157.51133443846672</v>
      </c>
      <c r="DA146">
        <f t="shared" si="199"/>
        <v>2.1486262779550547</v>
      </c>
      <c r="DB146" s="9">
        <f t="shared" si="183"/>
        <v>159.65996071642178</v>
      </c>
      <c r="DC146">
        <f t="shared" si="184"/>
        <v>2.3440062835782101</v>
      </c>
      <c r="DE146">
        <f t="shared" si="200"/>
        <v>3.0275262964023844</v>
      </c>
      <c r="DF146" s="9">
        <f t="shared" si="185"/>
        <v>160.5388607348691</v>
      </c>
      <c r="DG146">
        <f t="shared" si="186"/>
        <v>1.4651062651308848</v>
      </c>
      <c r="DI146">
        <f t="shared" si="201"/>
        <v>3.877425439444413</v>
      </c>
      <c r="DJ146" s="9">
        <f t="shared" si="187"/>
        <v>161.38875987791113</v>
      </c>
      <c r="DK146">
        <f t="shared" si="188"/>
        <v>0.61520712208886152</v>
      </c>
      <c r="DM146">
        <f t="shared" si="202"/>
        <v>4.2210228062065118</v>
      </c>
      <c r="DN146" s="9">
        <f t="shared" si="189"/>
        <v>161.73235724467324</v>
      </c>
      <c r="DO146">
        <f t="shared" si="190"/>
        <v>0.27160975532675025</v>
      </c>
    </row>
    <row r="147" spans="1:119" x14ac:dyDescent="0.2">
      <c r="A147" s="3">
        <v>43991</v>
      </c>
      <c r="B147" s="4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  <c r="R147">
        <f t="shared" si="203"/>
        <v>80.424573090008849</v>
      </c>
      <c r="S147">
        <f t="shared" si="204"/>
        <v>81.645610166379782</v>
      </c>
      <c r="T147">
        <f t="shared" si="205"/>
        <v>82.535972732911688</v>
      </c>
      <c r="U147">
        <f t="shared" si="206"/>
        <v>82.859622511229347</v>
      </c>
      <c r="V147">
        <f>ABS($C147-R147)/$C147*100</f>
        <v>6.1500815836287828</v>
      </c>
      <c r="W147">
        <f>ABS($C147-S147)/$C147*100</f>
        <v>4.725215704980898</v>
      </c>
      <c r="X147">
        <f>ABS($C147-T147)/$C147*100</f>
        <v>3.6862241254235926</v>
      </c>
      <c r="Y147">
        <f>ABS($C147-U147)/$C147*100</f>
        <v>3.308547202518517</v>
      </c>
      <c r="Z147" s="9">
        <f t="shared" si="140"/>
        <v>5.2703049099911539</v>
      </c>
      <c r="AA147" s="9">
        <f t="shared" si="141"/>
        <v>4.0492678336202204</v>
      </c>
      <c r="AB147" s="9">
        <f t="shared" si="142"/>
        <v>3.1589052670883149</v>
      </c>
      <c r="AC147" s="9">
        <f t="shared" si="143"/>
        <v>2.835255488770656</v>
      </c>
      <c r="AD147">
        <f>ABS(Z147)</f>
        <v>5.2703049099911539</v>
      </c>
      <c r="AE147">
        <f>ABS(AA147)</f>
        <v>4.0492678336202204</v>
      </c>
      <c r="AF147">
        <f t="shared" si="144"/>
        <v>3.1589052670883149</v>
      </c>
      <c r="AG147">
        <f t="shared" si="145"/>
        <v>2.835255488770656</v>
      </c>
      <c r="AH147" s="9">
        <f t="shared" si="146"/>
        <v>27.776113844276864</v>
      </c>
      <c r="AI147" s="9">
        <f t="shared" si="147"/>
        <v>16.396569988391391</v>
      </c>
      <c r="AJ147" s="9">
        <f t="shared" si="148"/>
        <v>9.9786824864382986</v>
      </c>
      <c r="AK147" s="9">
        <f t="shared" si="149"/>
        <v>8.0386736866041311</v>
      </c>
      <c r="AL147" s="21">
        <f t="shared" si="150"/>
        <v>6.1500815836287831E-2</v>
      </c>
      <c r="AM147" s="21">
        <f t="shared" si="151"/>
        <v>4.7252157049808979E-2</v>
      </c>
      <c r="AN147" s="21">
        <f t="shared" si="152"/>
        <v>3.6862241254235928E-2</v>
      </c>
      <c r="AO147" s="21">
        <f t="shared" si="153"/>
        <v>3.3085472025185171E-2</v>
      </c>
      <c r="AP147" s="21">
        <f t="shared" si="154"/>
        <v>6.1500815836287831E-2</v>
      </c>
      <c r="AQ147" s="21">
        <f t="shared" si="154"/>
        <v>4.7252157049808979E-2</v>
      </c>
      <c r="AR147" s="21">
        <f t="shared" si="154"/>
        <v>3.6862241254235928E-2</v>
      </c>
      <c r="AS147" s="21">
        <f t="shared" si="154"/>
        <v>3.3085472025185171E-2</v>
      </c>
      <c r="AT147" s="21"/>
      <c r="AZ147">
        <f t="shared" si="207"/>
        <v>149.95794447818506</v>
      </c>
      <c r="BA147">
        <f t="shared" si="191"/>
        <v>156.09014727808039</v>
      </c>
      <c r="BB147">
        <f t="shared" si="192"/>
        <v>160.20691397538667</v>
      </c>
      <c r="BC147">
        <f t="shared" si="193"/>
        <v>161.36224583761648</v>
      </c>
      <c r="BD147" s="9">
        <f t="shared" si="155"/>
        <v>7.2531305218149384</v>
      </c>
      <c r="BE147" s="9">
        <f t="shared" si="156"/>
        <v>1.1209277219195997</v>
      </c>
      <c r="BF147" s="9">
        <f t="shared" si="157"/>
        <v>-2.9958389753866754</v>
      </c>
      <c r="BG147" s="9">
        <f t="shared" si="158"/>
        <v>-4.1511708376164904</v>
      </c>
      <c r="BH147">
        <f t="shared" si="159"/>
        <v>7.2531305218149384</v>
      </c>
      <c r="BI147">
        <f t="shared" si="160"/>
        <v>1.1209277219195997</v>
      </c>
      <c r="BJ147">
        <f t="shared" si="161"/>
        <v>2.9958389753866754</v>
      </c>
      <c r="BK147">
        <f t="shared" si="162"/>
        <v>4.1511708376164904</v>
      </c>
      <c r="BL147" s="9">
        <f t="shared" si="163"/>
        <v>52.607902366483444</v>
      </c>
      <c r="BM147" s="9">
        <f t="shared" si="164"/>
        <v>1.2564789577678634</v>
      </c>
      <c r="BN147" s="9">
        <f t="shared" si="165"/>
        <v>8.9750511664458852</v>
      </c>
      <c r="BO147" s="9">
        <f t="shared" si="166"/>
        <v>17.232219323077594</v>
      </c>
      <c r="BP147" s="21">
        <f t="shared" si="167"/>
        <v>4.6136256760631773E-2</v>
      </c>
      <c r="BQ147" s="21">
        <f t="shared" si="168"/>
        <v>7.1300811467614458E-3</v>
      </c>
      <c r="BR147" s="21">
        <f t="shared" si="169"/>
        <v>-1.9056157305626691E-2</v>
      </c>
      <c r="BS147" s="21">
        <f t="shared" si="170"/>
        <v>-2.6405078889108102E-2</v>
      </c>
      <c r="BT147" s="21">
        <f t="shared" si="171"/>
        <v>4.6136256760631773E-2</v>
      </c>
      <c r="BU147" s="21">
        <f t="shared" si="172"/>
        <v>7.1300811467614458E-3</v>
      </c>
      <c r="BV147" s="21">
        <f t="shared" si="173"/>
        <v>1.9056157305626691E-2</v>
      </c>
      <c r="BW147" s="21">
        <f t="shared" si="174"/>
        <v>2.6405078889108102E-2</v>
      </c>
      <c r="CA147">
        <f t="shared" si="194"/>
        <v>82.535972732911688</v>
      </c>
      <c r="CC147">
        <f t="shared" si="195"/>
        <v>0.46066901299697705</v>
      </c>
      <c r="CD147" s="9">
        <f t="shared" si="175"/>
        <v>82.996641745908661</v>
      </c>
      <c r="CE147">
        <f t="shared" si="176"/>
        <v>2.6982362540913414</v>
      </c>
      <c r="CG147">
        <f t="shared" si="196"/>
        <v>0.6445958784496939</v>
      </c>
      <c r="CH147" s="9">
        <f t="shared" si="177"/>
        <v>83.18056861136138</v>
      </c>
      <c r="CI147">
        <f t="shared" si="178"/>
        <v>2.5143093886386225</v>
      </c>
      <c r="CK147">
        <f t="shared" si="197"/>
        <v>0.81581358553526395</v>
      </c>
      <c r="CL147" s="9">
        <f t="shared" si="179"/>
        <v>83.351786318446955</v>
      </c>
      <c r="CM147">
        <f t="shared" si="180"/>
        <v>2.343091681553048</v>
      </c>
      <c r="CO147">
        <f t="shared" si="198"/>
        <v>0.84187926086028975</v>
      </c>
      <c r="CP147" s="9">
        <f t="shared" si="181"/>
        <v>83.377851993771984</v>
      </c>
      <c r="CQ147">
        <f t="shared" si="182"/>
        <v>2.3170260062280192</v>
      </c>
      <c r="CY147">
        <f t="shared" si="208"/>
        <v>160.20691397538667</v>
      </c>
      <c r="DA147">
        <f t="shared" si="199"/>
        <v>2.2361387993894377</v>
      </c>
      <c r="DB147" s="9">
        <f t="shared" si="183"/>
        <v>162.44305277477611</v>
      </c>
      <c r="DC147">
        <f t="shared" si="184"/>
        <v>5.2319777747761123</v>
      </c>
      <c r="DE147">
        <f t="shared" si="200"/>
        <v>2.9080254629887081</v>
      </c>
      <c r="DF147" s="9">
        <f t="shared" si="185"/>
        <v>163.11493943837539</v>
      </c>
      <c r="DG147">
        <f t="shared" si="186"/>
        <v>5.9038644383753933</v>
      </c>
      <c r="DI147">
        <f t="shared" si="201"/>
        <v>3.097407143778268</v>
      </c>
      <c r="DJ147" s="9">
        <f t="shared" si="187"/>
        <v>163.30432111916494</v>
      </c>
      <c r="DK147">
        <f t="shared" si="188"/>
        <v>6.0932461191649452</v>
      </c>
      <c r="DM147">
        <f t="shared" si="202"/>
        <v>2.9091415946200692</v>
      </c>
      <c r="DN147" s="9">
        <f t="shared" si="189"/>
        <v>163.11605557000675</v>
      </c>
      <c r="DO147">
        <f t="shared" si="190"/>
        <v>5.9049805700067566</v>
      </c>
    </row>
    <row r="148" spans="1:119" x14ac:dyDescent="0.2">
      <c r="A148" s="3">
        <v>43992</v>
      </c>
      <c r="B148" s="4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  <c r="R148">
        <f t="shared" si="203"/>
        <v>81.267821875607424</v>
      </c>
      <c r="S148">
        <f t="shared" si="204"/>
        <v>82.941375873138256</v>
      </c>
      <c r="T148">
        <f t="shared" si="205"/>
        <v>84.43131589316468</v>
      </c>
      <c r="U148">
        <f t="shared" si="206"/>
        <v>85.07112179247045</v>
      </c>
      <c r="V148">
        <f>ABS($C148-R148)/$C148*100</f>
        <v>7.5447088255958628</v>
      </c>
      <c r="W148">
        <f>ABS($C148-S148)/$C148*100</f>
        <v>5.6407704823899039</v>
      </c>
      <c r="X148">
        <f>ABS($C148-T148)/$C148*100</f>
        <v>3.9457227352656861</v>
      </c>
      <c r="Y148">
        <f>ABS($C148-U148)/$C148*100</f>
        <v>3.2178400462727454</v>
      </c>
      <c r="Z148" s="9">
        <f t="shared" si="140"/>
        <v>6.631768124392579</v>
      </c>
      <c r="AA148" s="9">
        <f t="shared" si="141"/>
        <v>4.9582141268617477</v>
      </c>
      <c r="AB148" s="9">
        <f t="shared" si="142"/>
        <v>3.4682741068353238</v>
      </c>
      <c r="AC148" s="9">
        <f t="shared" si="143"/>
        <v>2.8284682075295535</v>
      </c>
      <c r="AD148">
        <f>ABS(Z148)</f>
        <v>6.631768124392579</v>
      </c>
      <c r="AE148">
        <f>ABS(AA148)</f>
        <v>4.9582141268617477</v>
      </c>
      <c r="AF148">
        <f t="shared" si="144"/>
        <v>3.4682741068353238</v>
      </c>
      <c r="AG148">
        <f t="shared" si="145"/>
        <v>2.8284682075295535</v>
      </c>
      <c r="AH148" s="9">
        <f t="shared" si="146"/>
        <v>43.980348455709468</v>
      </c>
      <c r="AI148" s="9">
        <f t="shared" si="147"/>
        <v>24.583887327811404</v>
      </c>
      <c r="AJ148" s="9">
        <f t="shared" si="148"/>
        <v>12.028925280144362</v>
      </c>
      <c r="AK148" s="9">
        <f t="shared" si="149"/>
        <v>8.0002324010054462</v>
      </c>
      <c r="AL148" s="21">
        <f t="shared" si="150"/>
        <v>7.5447088255958625E-2</v>
      </c>
      <c r="AM148" s="21">
        <f t="shared" si="151"/>
        <v>5.6407704823899035E-2</v>
      </c>
      <c r="AN148" s="21">
        <f t="shared" si="152"/>
        <v>3.945722735265686E-2</v>
      </c>
      <c r="AO148" s="21">
        <f t="shared" si="153"/>
        <v>3.2178400462727456E-2</v>
      </c>
      <c r="AP148" s="21">
        <f t="shared" si="154"/>
        <v>7.5447088255958625E-2</v>
      </c>
      <c r="AQ148" s="21">
        <f t="shared" si="154"/>
        <v>5.6407704823899035E-2</v>
      </c>
      <c r="AR148" s="21">
        <f t="shared" si="154"/>
        <v>3.945722735265686E-2</v>
      </c>
      <c r="AS148" s="21">
        <f t="shared" si="154"/>
        <v>3.2178400462727456E-2</v>
      </c>
      <c r="AT148" s="21"/>
      <c r="AZ148">
        <f t="shared" si="207"/>
        <v>151.11844536167544</v>
      </c>
      <c r="BA148">
        <f t="shared" si="191"/>
        <v>156.44884414909467</v>
      </c>
      <c r="BB148">
        <f t="shared" si="192"/>
        <v>158.40941059015466</v>
      </c>
      <c r="BC148">
        <f t="shared" si="193"/>
        <v>158.12433258427563</v>
      </c>
      <c r="BD148" s="9">
        <f t="shared" si="155"/>
        <v>2.1350026383245506</v>
      </c>
      <c r="BE148" s="9">
        <f t="shared" si="156"/>
        <v>-3.1953961490946767</v>
      </c>
      <c r="BF148" s="9">
        <f t="shared" si="157"/>
        <v>-5.1559625901546724</v>
      </c>
      <c r="BG148" s="9">
        <f t="shared" si="158"/>
        <v>-4.8708845842756432</v>
      </c>
      <c r="BH148">
        <f t="shared" si="159"/>
        <v>2.1350026383245506</v>
      </c>
      <c r="BI148">
        <f t="shared" si="160"/>
        <v>3.1953961490946767</v>
      </c>
      <c r="BJ148">
        <f t="shared" si="161"/>
        <v>5.1559625901546724</v>
      </c>
      <c r="BK148">
        <f t="shared" si="162"/>
        <v>4.8708845842756432</v>
      </c>
      <c r="BL148" s="9">
        <f t="shared" si="163"/>
        <v>4.5582362656527922</v>
      </c>
      <c r="BM148" s="9">
        <f t="shared" si="164"/>
        <v>10.210556549649089</v>
      </c>
      <c r="BN148" s="9">
        <f t="shared" si="165"/>
        <v>26.583950231074478</v>
      </c>
      <c r="BO148" s="9">
        <f t="shared" si="166"/>
        <v>23.725516633334106</v>
      </c>
      <c r="BP148" s="21">
        <f t="shared" si="167"/>
        <v>1.3931188277894737E-2</v>
      </c>
      <c r="BQ148" s="21">
        <f t="shared" si="168"/>
        <v>-2.0850402981436849E-2</v>
      </c>
      <c r="BR148" s="21">
        <f t="shared" si="169"/>
        <v>-3.3643370882948567E-2</v>
      </c>
      <c r="BS148" s="21">
        <f t="shared" si="170"/>
        <v>-3.1783197362552286E-2</v>
      </c>
      <c r="BT148" s="21">
        <f t="shared" si="171"/>
        <v>1.3931188277894737E-2</v>
      </c>
      <c r="BU148" s="21">
        <f t="shared" si="172"/>
        <v>2.0850402981436849E-2</v>
      </c>
      <c r="BV148" s="21">
        <f t="shared" si="173"/>
        <v>3.3643370882948567E-2</v>
      </c>
      <c r="BW148" s="21">
        <f t="shared" si="174"/>
        <v>3.1783197362552286E-2</v>
      </c>
      <c r="CA148">
        <f t="shared" si="194"/>
        <v>84.43131589316468</v>
      </c>
      <c r="CC148">
        <f t="shared" si="195"/>
        <v>0.6902168765579394</v>
      </c>
      <c r="CD148" s="9">
        <f t="shared" si="175"/>
        <v>85.12153276972262</v>
      </c>
      <c r="CE148">
        <f t="shared" si="176"/>
        <v>2.7780572302773834</v>
      </c>
      <c r="CG148">
        <f t="shared" si="196"/>
        <v>1.094864899898881</v>
      </c>
      <c r="CH148" s="9">
        <f t="shared" si="177"/>
        <v>85.52618079306356</v>
      </c>
      <c r="CI148">
        <f t="shared" si="178"/>
        <v>2.3734092069364436</v>
      </c>
      <c r="CK148">
        <f t="shared" si="197"/>
        <v>1.5283031048489644</v>
      </c>
      <c r="CL148" s="9">
        <f t="shared" si="179"/>
        <v>85.959618998013639</v>
      </c>
      <c r="CM148">
        <f t="shared" si="180"/>
        <v>1.9399710019863647</v>
      </c>
      <c r="CO148">
        <f t="shared" si="198"/>
        <v>1.7478582143380135</v>
      </c>
      <c r="CP148" s="9">
        <f t="shared" si="181"/>
        <v>86.179174107502689</v>
      </c>
      <c r="CQ148">
        <f t="shared" si="182"/>
        <v>1.7204158924973143</v>
      </c>
      <c r="CY148">
        <f t="shared" si="208"/>
        <v>158.40941059015466</v>
      </c>
      <c r="DA148">
        <f t="shared" si="199"/>
        <v>1.5907560498500068</v>
      </c>
      <c r="DB148" s="9">
        <f t="shared" si="183"/>
        <v>160.00016664000466</v>
      </c>
      <c r="DC148">
        <f t="shared" si="184"/>
        <v>6.7467186400046728</v>
      </c>
      <c r="DE148">
        <f t="shared" si="200"/>
        <v>1.2140350776292514</v>
      </c>
      <c r="DF148" s="9">
        <f t="shared" si="185"/>
        <v>159.62344566778393</v>
      </c>
      <c r="DG148">
        <f t="shared" si="186"/>
        <v>6.3699976677839345</v>
      </c>
      <c r="DI148">
        <f t="shared" si="201"/>
        <v>-0.13323380536851248</v>
      </c>
      <c r="DJ148" s="9">
        <f t="shared" si="187"/>
        <v>158.27617678478614</v>
      </c>
      <c r="DK148">
        <f t="shared" si="188"/>
        <v>5.0227287847861533</v>
      </c>
      <c r="DM148">
        <f t="shared" si="202"/>
        <v>-1.1385730880527147</v>
      </c>
      <c r="DN148" s="9">
        <f t="shared" si="189"/>
        <v>157.27083750210195</v>
      </c>
      <c r="DO148">
        <f t="shared" si="190"/>
        <v>4.0173895021019632</v>
      </c>
    </row>
    <row r="149" spans="1:119" x14ac:dyDescent="0.2">
      <c r="A149" s="3">
        <v>43993</v>
      </c>
      <c r="B149" s="4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  <c r="R149">
        <f t="shared" si="203"/>
        <v>82.328904775510239</v>
      </c>
      <c r="S149">
        <f t="shared" si="204"/>
        <v>84.528004393734008</v>
      </c>
      <c r="T149">
        <f t="shared" si="205"/>
        <v>86.512280357265865</v>
      </c>
      <c r="U149">
        <f t="shared" si="206"/>
        <v>87.277326994343511</v>
      </c>
      <c r="V149">
        <f>ABS($C149-R149)/$C149*100</f>
        <v>1.6140061459616075</v>
      </c>
      <c r="W149">
        <f>ABS($C149-S149)/$C149*100</f>
        <v>1.0139967664169998</v>
      </c>
      <c r="X149">
        <f>ABS($C149-T149)/$C149*100</f>
        <v>3.3852777069941853</v>
      </c>
      <c r="Y149">
        <f>ABS($C149-U149)/$C149*100</f>
        <v>4.2995358759667415</v>
      </c>
      <c r="Z149" s="9">
        <f t="shared" si="140"/>
        <v>1.350592224489759</v>
      </c>
      <c r="AA149" s="9">
        <f t="shared" si="141"/>
        <v>-0.84850739373401041</v>
      </c>
      <c r="AB149" s="9">
        <f t="shared" si="142"/>
        <v>-2.8327833572658676</v>
      </c>
      <c r="AC149" s="9">
        <f t="shared" si="143"/>
        <v>-3.5978299943435132</v>
      </c>
      <c r="AD149">
        <f>ABS(Z149)</f>
        <v>1.350592224489759</v>
      </c>
      <c r="AE149">
        <f>ABS(AA149)</f>
        <v>0.84850739373401041</v>
      </c>
      <c r="AF149">
        <f t="shared" si="144"/>
        <v>2.8327833572658676</v>
      </c>
      <c r="AG149">
        <f t="shared" si="145"/>
        <v>3.5978299943435132</v>
      </c>
      <c r="AH149" s="9">
        <f t="shared" si="146"/>
        <v>1.8240993568521957</v>
      </c>
      <c r="AI149" s="9">
        <f t="shared" si="147"/>
        <v>0.71996479722128293</v>
      </c>
      <c r="AJ149" s="9">
        <f t="shared" si="148"/>
        <v>8.0246615492024809</v>
      </c>
      <c r="AK149" s="9">
        <f t="shared" si="149"/>
        <v>12.944380668197844</v>
      </c>
      <c r="AL149" s="21">
        <f t="shared" si="150"/>
        <v>1.6140061459616075E-2</v>
      </c>
      <c r="AM149" s="21">
        <f t="shared" si="151"/>
        <v>-1.0139967664169998E-2</v>
      </c>
      <c r="AN149" s="21">
        <f t="shared" si="152"/>
        <v>-3.3852777069941851E-2</v>
      </c>
      <c r="AO149" s="21">
        <f t="shared" si="153"/>
        <v>-4.2995358759667417E-2</v>
      </c>
      <c r="AP149" s="21">
        <f t="shared" si="154"/>
        <v>1.6140061459616075E-2</v>
      </c>
      <c r="AQ149" s="21">
        <f t="shared" si="154"/>
        <v>1.0139967664169998E-2</v>
      </c>
      <c r="AR149" s="21">
        <f t="shared" si="154"/>
        <v>3.3852777069941851E-2</v>
      </c>
      <c r="AS149" s="21">
        <f t="shared" si="154"/>
        <v>4.2995358759667417E-2</v>
      </c>
      <c r="AT149" s="21"/>
      <c r="AZ149">
        <f t="shared" si="207"/>
        <v>151.46004578380737</v>
      </c>
      <c r="BA149">
        <f t="shared" si="191"/>
        <v>155.42631738138437</v>
      </c>
      <c r="BB149">
        <f t="shared" si="192"/>
        <v>155.31583303606186</v>
      </c>
      <c r="BC149">
        <f t="shared" si="193"/>
        <v>154.32504260854063</v>
      </c>
      <c r="BD149" s="9">
        <f t="shared" si="155"/>
        <v>-8.8265467838073732</v>
      </c>
      <c r="BE149" s="9">
        <f t="shared" si="156"/>
        <v>-12.792818381384365</v>
      </c>
      <c r="BF149" s="9">
        <f t="shared" si="157"/>
        <v>-12.68233403606186</v>
      </c>
      <c r="BG149" s="9">
        <f t="shared" si="158"/>
        <v>-11.691543608540627</v>
      </c>
      <c r="BH149">
        <f t="shared" si="159"/>
        <v>8.8265467838073732</v>
      </c>
      <c r="BI149">
        <f t="shared" si="160"/>
        <v>12.792818381384365</v>
      </c>
      <c r="BJ149">
        <f t="shared" si="161"/>
        <v>12.68233403606186</v>
      </c>
      <c r="BK149">
        <f t="shared" si="162"/>
        <v>11.691543608540627</v>
      </c>
      <c r="BL149" s="9">
        <f t="shared" si="163"/>
        <v>77.907928126740288</v>
      </c>
      <c r="BM149" s="9">
        <f t="shared" si="164"/>
        <v>163.65620213908568</v>
      </c>
      <c r="BN149" s="9">
        <f t="shared" si="165"/>
        <v>160.84159660225311</v>
      </c>
      <c r="BO149" s="9">
        <f t="shared" si="166"/>
        <v>136.69219195040719</v>
      </c>
      <c r="BP149" s="21">
        <f t="shared" si="167"/>
        <v>-6.1882705294969823E-2</v>
      </c>
      <c r="BQ149" s="21">
        <f t="shared" si="168"/>
        <v>-8.9690139210455488E-2</v>
      </c>
      <c r="BR149" s="21">
        <f t="shared" si="169"/>
        <v>-8.8915536146679394E-2</v>
      </c>
      <c r="BS149" s="21">
        <f t="shared" si="170"/>
        <v>-8.1969128504241678E-2</v>
      </c>
      <c r="BT149" s="21">
        <f t="shared" si="171"/>
        <v>6.1882705294969823E-2</v>
      </c>
      <c r="BU149" s="21">
        <f t="shared" si="172"/>
        <v>8.9690139210455488E-2</v>
      </c>
      <c r="BV149" s="21">
        <f t="shared" si="173"/>
        <v>8.8915536146679394E-2</v>
      </c>
      <c r="BW149" s="21">
        <f t="shared" si="174"/>
        <v>8.1969128504241678E-2</v>
      </c>
      <c r="CA149">
        <f t="shared" si="194"/>
        <v>86.512280357265865</v>
      </c>
      <c r="CC149">
        <f t="shared" si="195"/>
        <v>0.91273649056485873</v>
      </c>
      <c r="CD149" s="9">
        <f t="shared" si="175"/>
        <v>87.425016847830719</v>
      </c>
      <c r="CE149">
        <f t="shared" si="176"/>
        <v>3.745519847830721</v>
      </c>
      <c r="CG149">
        <f t="shared" si="196"/>
        <v>1.4498607430117105</v>
      </c>
      <c r="CH149" s="9">
        <f t="shared" si="177"/>
        <v>87.962141100277577</v>
      </c>
      <c r="CI149">
        <f t="shared" si="178"/>
        <v>4.2826441002775795</v>
      </c>
      <c r="CK149">
        <f t="shared" si="197"/>
        <v>1.8930596019554304</v>
      </c>
      <c r="CL149" s="9">
        <f t="shared" si="179"/>
        <v>88.405339959221294</v>
      </c>
      <c r="CM149">
        <f t="shared" si="180"/>
        <v>4.7258429592212963</v>
      </c>
      <c r="CO149">
        <f t="shared" si="198"/>
        <v>2.0343295891343418</v>
      </c>
      <c r="CP149" s="9">
        <f t="shared" si="181"/>
        <v>88.54660994640021</v>
      </c>
      <c r="CQ149">
        <f t="shared" si="182"/>
        <v>4.8671129464002121</v>
      </c>
      <c r="CY149">
        <f t="shared" si="208"/>
        <v>155.31583303606186</v>
      </c>
      <c r="DA149">
        <f t="shared" si="199"/>
        <v>0.84126267321915704</v>
      </c>
      <c r="DB149" s="9">
        <f t="shared" si="183"/>
        <v>156.15709570928101</v>
      </c>
      <c r="DC149">
        <f t="shared" si="184"/>
        <v>13.523596709281009</v>
      </c>
      <c r="DE149">
        <f t="shared" si="200"/>
        <v>-0.33670546979068838</v>
      </c>
      <c r="DF149" s="9">
        <f t="shared" si="185"/>
        <v>154.97912756627116</v>
      </c>
      <c r="DG149">
        <f t="shared" si="186"/>
        <v>12.345628566271159</v>
      </c>
      <c r="DI149">
        <f t="shared" si="201"/>
        <v>-2.0870606795265449</v>
      </c>
      <c r="DJ149" s="9">
        <f t="shared" si="187"/>
        <v>153.2287723565353</v>
      </c>
      <c r="DK149">
        <f t="shared" si="188"/>
        <v>10.595273356535301</v>
      </c>
      <c r="DM149">
        <f t="shared" si="202"/>
        <v>-2.819876928847191</v>
      </c>
      <c r="DN149" s="9">
        <f t="shared" si="189"/>
        <v>152.49595610721468</v>
      </c>
      <c r="DO149">
        <f t="shared" si="190"/>
        <v>9.8624571072146807</v>
      </c>
    </row>
    <row r="150" spans="1:119" x14ac:dyDescent="0.2">
      <c r="A150" s="3">
        <v>43994</v>
      </c>
      <c r="B150" s="4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  <c r="R150">
        <f t="shared" si="203"/>
        <v>82.544999531428587</v>
      </c>
      <c r="S150">
        <f t="shared" si="204"/>
        <v>84.256482027739125</v>
      </c>
      <c r="T150">
        <f t="shared" si="205"/>
        <v>84.812610342906339</v>
      </c>
      <c r="U150">
        <f t="shared" si="206"/>
        <v>84.471019598755575</v>
      </c>
      <c r="V150">
        <f>ABS($C150-R150)/$C150*100</f>
        <v>2.2001239717508172</v>
      </c>
      <c r="W150">
        <f>ABS($C150-S150)/$C150*100</f>
        <v>0.17234788702312998</v>
      </c>
      <c r="X150">
        <f>ABS($C150-T150)/$C150*100</f>
        <v>0.48655671759128044</v>
      </c>
      <c r="Y150">
        <f>ABS($C150-U150)/$C150*100</f>
        <v>8.183768409461932E-2</v>
      </c>
      <c r="Z150" s="9">
        <f t="shared" si="140"/>
        <v>1.8569474685714198</v>
      </c>
      <c r="AA150" s="9">
        <f t="shared" si="141"/>
        <v>0.14546497226088206</v>
      </c>
      <c r="AB150" s="9">
        <f t="shared" si="142"/>
        <v>-0.41066334290633222</v>
      </c>
      <c r="AC150" s="9">
        <f t="shared" si="143"/>
        <v>-6.9072598755568038E-2</v>
      </c>
      <c r="AD150">
        <f>ABS(Z150)</f>
        <v>1.8569474685714198</v>
      </c>
      <c r="AE150">
        <f>ABS(AA150)</f>
        <v>0.14546497226088206</v>
      </c>
      <c r="AF150">
        <f t="shared" si="144"/>
        <v>0.41066334290633222</v>
      </c>
      <c r="AG150">
        <f t="shared" si="145"/>
        <v>6.9072598755568038E-2</v>
      </c>
      <c r="AH150" s="9">
        <f t="shared" si="146"/>
        <v>3.4482539010338042</v>
      </c>
      <c r="AI150" s="9">
        <f t="shared" si="147"/>
        <v>2.1160058154859187E-2</v>
      </c>
      <c r="AJ150" s="9">
        <f t="shared" si="148"/>
        <v>0.16864438120700381</v>
      </c>
      <c r="AK150" s="9">
        <f t="shared" si="149"/>
        <v>4.7710238988476995E-3</v>
      </c>
      <c r="AL150" s="21">
        <f t="shared" si="150"/>
        <v>2.200123971750817E-2</v>
      </c>
      <c r="AM150" s="21">
        <f t="shared" si="151"/>
        <v>1.7234788702312999E-3</v>
      </c>
      <c r="AN150" s="21">
        <f t="shared" si="152"/>
        <v>-4.8655671759128046E-3</v>
      </c>
      <c r="AO150" s="21">
        <f t="shared" si="153"/>
        <v>-8.1837684094619321E-4</v>
      </c>
      <c r="AP150" s="21">
        <f t="shared" si="154"/>
        <v>2.200123971750817E-2</v>
      </c>
      <c r="AQ150" s="21">
        <f t="shared" si="154"/>
        <v>1.7234788702312999E-3</v>
      </c>
      <c r="AR150" s="21">
        <f t="shared" si="154"/>
        <v>4.8655671759128046E-3</v>
      </c>
      <c r="AS150" s="21">
        <f t="shared" si="154"/>
        <v>8.1837684094619321E-4</v>
      </c>
      <c r="AT150" s="21"/>
      <c r="AZ150">
        <f t="shared" si="207"/>
        <v>150.04779829839819</v>
      </c>
      <c r="BA150">
        <f t="shared" si="191"/>
        <v>151.33261549934136</v>
      </c>
      <c r="BB150">
        <f t="shared" si="192"/>
        <v>147.70643261442473</v>
      </c>
      <c r="BC150">
        <f t="shared" si="193"/>
        <v>145.20563859387894</v>
      </c>
      <c r="BD150" s="9">
        <f t="shared" si="155"/>
        <v>-6.3503192983982046</v>
      </c>
      <c r="BE150" s="9">
        <f t="shared" si="156"/>
        <v>-7.6351364993413711</v>
      </c>
      <c r="BF150" s="9">
        <f t="shared" si="157"/>
        <v>-4.0089536144247404</v>
      </c>
      <c r="BG150" s="9">
        <f t="shared" si="158"/>
        <v>-1.5081595938789576</v>
      </c>
      <c r="BH150">
        <f t="shared" si="159"/>
        <v>6.3503192983982046</v>
      </c>
      <c r="BI150">
        <f t="shared" si="160"/>
        <v>7.6351364993413711</v>
      </c>
      <c r="BJ150">
        <f t="shared" si="161"/>
        <v>4.0089536144247404</v>
      </c>
      <c r="BK150">
        <f t="shared" si="162"/>
        <v>1.5081595938789576</v>
      </c>
      <c r="BL150" s="9">
        <f t="shared" si="163"/>
        <v>40.326555191608669</v>
      </c>
      <c r="BM150" s="9">
        <f t="shared" si="164"/>
        <v>58.295309363574809</v>
      </c>
      <c r="BN150" s="9">
        <f t="shared" si="165"/>
        <v>16.071709082609189</v>
      </c>
      <c r="BO150" s="9">
        <f t="shared" si="166"/>
        <v>2.2745453606091424</v>
      </c>
      <c r="BP150" s="21">
        <f t="shared" si="167"/>
        <v>-4.4192280495040592E-2</v>
      </c>
      <c r="BQ150" s="21">
        <f t="shared" si="168"/>
        <v>-5.3133406044940927E-2</v>
      </c>
      <c r="BR150" s="21">
        <f t="shared" si="169"/>
        <v>-2.7898566087055297E-2</v>
      </c>
      <c r="BS150" s="21">
        <f t="shared" si="170"/>
        <v>-1.0495379629304129E-2</v>
      </c>
      <c r="BT150" s="21">
        <f t="shared" si="171"/>
        <v>4.4192280495040592E-2</v>
      </c>
      <c r="BU150" s="21">
        <f t="shared" si="172"/>
        <v>5.3133406044940927E-2</v>
      </c>
      <c r="BV150" s="21">
        <f t="shared" si="173"/>
        <v>2.7898566087055297E-2</v>
      </c>
      <c r="BW150" s="21">
        <f t="shared" si="174"/>
        <v>1.0495379629304129E-2</v>
      </c>
      <c r="CA150">
        <f t="shared" si="194"/>
        <v>84.812610342906339</v>
      </c>
      <c r="CC150">
        <f t="shared" si="195"/>
        <v>0.49475144977695706</v>
      </c>
      <c r="CD150" s="9">
        <f t="shared" si="175"/>
        <v>85.307361792683295</v>
      </c>
      <c r="CE150">
        <f t="shared" si="176"/>
        <v>0.90541479268328828</v>
      </c>
      <c r="CG150">
        <f t="shared" si="196"/>
        <v>0.31602967035806528</v>
      </c>
      <c r="CH150" s="9">
        <f t="shared" si="177"/>
        <v>85.128640013264402</v>
      </c>
      <c r="CI150">
        <f t="shared" si="178"/>
        <v>0.72669301326439495</v>
      </c>
      <c r="CK150">
        <f t="shared" si="197"/>
        <v>-0.4781419448124411</v>
      </c>
      <c r="CL150" s="9">
        <f t="shared" si="179"/>
        <v>84.334468398093904</v>
      </c>
      <c r="CM150">
        <f t="shared" si="180"/>
        <v>6.7478601906103108E-2</v>
      </c>
      <c r="CO150">
        <f t="shared" si="198"/>
        <v>-1.1769100698703845</v>
      </c>
      <c r="CP150" s="9">
        <f t="shared" si="181"/>
        <v>83.635700273035951</v>
      </c>
      <c r="CQ150">
        <f t="shared" si="182"/>
        <v>0.76624672696405582</v>
      </c>
      <c r="CY150">
        <f t="shared" si="208"/>
        <v>147.70643261442473</v>
      </c>
      <c r="DA150">
        <f t="shared" si="199"/>
        <v>-0.51084342195784938</v>
      </c>
      <c r="DB150" s="9">
        <f t="shared" si="183"/>
        <v>147.19558919246688</v>
      </c>
      <c r="DC150">
        <f t="shared" si="184"/>
        <v>3.4981101924668963</v>
      </c>
      <c r="DE150">
        <f t="shared" si="200"/>
        <v>-2.9548756524554087</v>
      </c>
      <c r="DF150" s="9">
        <f t="shared" si="185"/>
        <v>144.75155696196933</v>
      </c>
      <c r="DG150">
        <f t="shared" si="186"/>
        <v>1.054077961969341</v>
      </c>
      <c r="DI150">
        <f t="shared" si="201"/>
        <v>-5.7318049093195338</v>
      </c>
      <c r="DJ150" s="9">
        <f t="shared" si="187"/>
        <v>141.97462770510521</v>
      </c>
      <c r="DK150">
        <f t="shared" si="188"/>
        <v>1.7228512948947809</v>
      </c>
      <c r="DM150">
        <f t="shared" si="202"/>
        <v>-6.938867132646541</v>
      </c>
      <c r="DN150" s="9">
        <f t="shared" si="189"/>
        <v>140.76756548177818</v>
      </c>
      <c r="DO150">
        <f t="shared" si="190"/>
        <v>2.9299135182218095</v>
      </c>
    </row>
    <row r="151" spans="1:119" x14ac:dyDescent="0.2">
      <c r="A151" s="3">
        <v>43997</v>
      </c>
      <c r="B151" s="4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  <c r="R151">
        <f t="shared" si="203"/>
        <v>82.842111126400013</v>
      </c>
      <c r="S151">
        <f t="shared" si="204"/>
        <v>84.303030818862595</v>
      </c>
      <c r="T151">
        <f t="shared" si="205"/>
        <v>84.56621233716254</v>
      </c>
      <c r="U151">
        <f t="shared" si="206"/>
        <v>84.417142971726236</v>
      </c>
      <c r="V151">
        <f>ABS($C151-R151)/$C151*100</f>
        <v>3.047130748157111</v>
      </c>
      <c r="W151">
        <f>ABS($C151-S151)/$C151*100</f>
        <v>1.3373679957973454</v>
      </c>
      <c r="X151">
        <f>ABS($C151-T151)/$C151*100</f>
        <v>1.0293579392416459</v>
      </c>
      <c r="Y151">
        <f>ABS($C151-U151)/$C151*100</f>
        <v>1.203818759953341</v>
      </c>
      <c r="Z151" s="9">
        <f t="shared" si="140"/>
        <v>2.6036438735999923</v>
      </c>
      <c r="AA151" s="9">
        <f t="shared" si="141"/>
        <v>1.1427241811374103</v>
      </c>
      <c r="AB151" s="9">
        <f t="shared" si="142"/>
        <v>0.87954266283746563</v>
      </c>
      <c r="AC151" s="9">
        <f t="shared" si="143"/>
        <v>1.0286120282737699</v>
      </c>
      <c r="AD151">
        <f>ABS(Z151)</f>
        <v>2.6036438735999923</v>
      </c>
      <c r="AE151">
        <f>ABS(AA151)</f>
        <v>1.1427241811374103</v>
      </c>
      <c r="AF151">
        <f t="shared" si="144"/>
        <v>0.87954266283746563</v>
      </c>
      <c r="AG151">
        <f t="shared" si="145"/>
        <v>1.0286120282737699</v>
      </c>
      <c r="AH151" s="9">
        <f t="shared" si="146"/>
        <v>6.7789614205347721</v>
      </c>
      <c r="AI151" s="9">
        <f t="shared" si="147"/>
        <v>1.3058185541561649</v>
      </c>
      <c r="AJ151" s="9">
        <f t="shared" si="148"/>
        <v>0.77359529575121977</v>
      </c>
      <c r="AK151" s="9">
        <f t="shared" si="149"/>
        <v>1.0580427047094787</v>
      </c>
      <c r="AL151" s="21">
        <f t="shared" si="150"/>
        <v>3.0471307481571109E-2</v>
      </c>
      <c r="AM151" s="21">
        <f t="shared" si="151"/>
        <v>1.3373679957973455E-2</v>
      </c>
      <c r="AN151" s="21">
        <f t="shared" si="152"/>
        <v>1.0293579392416459E-2</v>
      </c>
      <c r="AO151" s="21">
        <f t="shared" si="153"/>
        <v>1.203818759953341E-2</v>
      </c>
      <c r="AP151" s="21">
        <f t="shared" si="154"/>
        <v>3.0471307481571109E-2</v>
      </c>
      <c r="AQ151" s="21">
        <f t="shared" si="154"/>
        <v>1.3373679957973455E-2</v>
      </c>
      <c r="AR151" s="21">
        <f t="shared" si="154"/>
        <v>1.0293579392416459E-2</v>
      </c>
      <c r="AS151" s="21">
        <f t="shared" si="154"/>
        <v>1.203818759953341E-2</v>
      </c>
      <c r="AT151" s="21"/>
      <c r="AZ151">
        <f t="shared" si="207"/>
        <v>149.03174721065449</v>
      </c>
      <c r="BA151">
        <f t="shared" si="191"/>
        <v>148.88937181955211</v>
      </c>
      <c r="BB151">
        <f t="shared" si="192"/>
        <v>145.30106044576988</v>
      </c>
      <c r="BC151">
        <f t="shared" si="193"/>
        <v>144.02927411065338</v>
      </c>
      <c r="BD151" s="9">
        <f t="shared" si="155"/>
        <v>-3.2261742106544773</v>
      </c>
      <c r="BE151" s="9">
        <f t="shared" si="156"/>
        <v>-3.0837988195521007</v>
      </c>
      <c r="BF151" s="9">
        <f t="shared" si="157"/>
        <v>0.50451255423013208</v>
      </c>
      <c r="BG151" s="9">
        <f t="shared" si="158"/>
        <v>1.7762988893466343</v>
      </c>
      <c r="BH151">
        <f t="shared" si="159"/>
        <v>3.2261742106544773</v>
      </c>
      <c r="BI151">
        <f t="shared" si="160"/>
        <v>3.0837988195521007</v>
      </c>
      <c r="BJ151">
        <f t="shared" si="161"/>
        <v>0.50451255423013208</v>
      </c>
      <c r="BK151">
        <f t="shared" si="162"/>
        <v>1.7762988893466343</v>
      </c>
      <c r="BL151" s="9">
        <f t="shared" si="163"/>
        <v>10.40820003749204</v>
      </c>
      <c r="BM151" s="9">
        <f t="shared" si="164"/>
        <v>9.5098151594709304</v>
      </c>
      <c r="BN151" s="9">
        <f t="shared" si="165"/>
        <v>0.25453291737581196</v>
      </c>
      <c r="BO151" s="9">
        <f t="shared" si="166"/>
        <v>3.1552377442940864</v>
      </c>
      <c r="BP151" s="21">
        <f t="shared" si="167"/>
        <v>-2.2126549378565091E-2</v>
      </c>
      <c r="BQ151" s="21">
        <f t="shared" si="168"/>
        <v>-2.1150075104139542E-2</v>
      </c>
      <c r="BR151" s="21">
        <f t="shared" si="169"/>
        <v>3.4601733243086125E-3</v>
      </c>
      <c r="BS151" s="21">
        <f t="shared" si="170"/>
        <v>1.2182654289535518E-2</v>
      </c>
      <c r="BT151" s="21">
        <f t="shared" si="171"/>
        <v>2.2126549378565091E-2</v>
      </c>
      <c r="BU151" s="21">
        <f t="shared" si="172"/>
        <v>2.1150075104139542E-2</v>
      </c>
      <c r="BV151" s="21">
        <f t="shared" si="173"/>
        <v>3.4601733243086125E-3</v>
      </c>
      <c r="BW151" s="21">
        <f t="shared" si="174"/>
        <v>1.2182654289535518E-2</v>
      </c>
      <c r="CA151">
        <f t="shared" si="194"/>
        <v>84.56621233716254</v>
      </c>
      <c r="CC151">
        <f t="shared" si="195"/>
        <v>0.37616753689363602</v>
      </c>
      <c r="CD151" s="9">
        <f t="shared" si="175"/>
        <v>84.942379874056172</v>
      </c>
      <c r="CE151">
        <f t="shared" si="176"/>
        <v>0.50337512594383327</v>
      </c>
      <c r="CG151">
        <f t="shared" si="196"/>
        <v>0.11355570696139403</v>
      </c>
      <c r="CH151" s="9">
        <f t="shared" si="177"/>
        <v>84.679768044123932</v>
      </c>
      <c r="CI151">
        <f t="shared" si="178"/>
        <v>0.76598695587607324</v>
      </c>
      <c r="CK151">
        <f t="shared" si="197"/>
        <v>-0.32519094502713752</v>
      </c>
      <c r="CL151" s="9">
        <f t="shared" si="179"/>
        <v>84.241021392135409</v>
      </c>
      <c r="CM151">
        <f t="shared" si="180"/>
        <v>1.2047336078645969</v>
      </c>
      <c r="CO151">
        <f t="shared" si="198"/>
        <v>-0.37666969472152123</v>
      </c>
      <c r="CP151" s="9">
        <f t="shared" si="181"/>
        <v>84.189542642441012</v>
      </c>
      <c r="CQ151">
        <f t="shared" si="182"/>
        <v>1.2562123575589936</v>
      </c>
      <c r="CY151">
        <f t="shared" si="208"/>
        <v>145.30106044576988</v>
      </c>
      <c r="DA151">
        <f t="shared" si="199"/>
        <v>-0.81396802142936941</v>
      </c>
      <c r="DB151" s="9">
        <f t="shared" si="183"/>
        <v>144.48709242434052</v>
      </c>
      <c r="DC151">
        <f t="shared" si="184"/>
        <v>1.3184805756594926</v>
      </c>
      <c r="DE151">
        <f t="shared" si="200"/>
        <v>-2.7570543982872073</v>
      </c>
      <c r="DF151" s="9">
        <f t="shared" si="185"/>
        <v>142.54400604748267</v>
      </c>
      <c r="DG151">
        <f t="shared" si="186"/>
        <v>3.2615669525173416</v>
      </c>
      <c r="DI151">
        <f t="shared" si="201"/>
        <v>-3.536359300480842</v>
      </c>
      <c r="DJ151" s="9">
        <f t="shared" si="187"/>
        <v>141.76470114528902</v>
      </c>
      <c r="DK151">
        <f t="shared" si="188"/>
        <v>4.0408718547109856</v>
      </c>
      <c r="DM151">
        <f t="shared" si="202"/>
        <v>-3.0400614636136867</v>
      </c>
      <c r="DN151" s="9">
        <f t="shared" si="189"/>
        <v>142.2609989821562</v>
      </c>
      <c r="DO151">
        <f t="shared" si="190"/>
        <v>3.5445740178438143</v>
      </c>
    </row>
    <row r="152" spans="1:119" x14ac:dyDescent="0.2">
      <c r="A152" s="3">
        <v>43998</v>
      </c>
      <c r="B152" s="4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  <c r="R152">
        <f t="shared" si="203"/>
        <v>83.258694146176012</v>
      </c>
      <c r="S152">
        <f t="shared" si="204"/>
        <v>84.66870255682656</v>
      </c>
      <c r="T152">
        <f t="shared" si="205"/>
        <v>85.093937934865011</v>
      </c>
      <c r="U152">
        <f t="shared" si="206"/>
        <v>85.21946035377978</v>
      </c>
      <c r="V152">
        <f>ABS($C152-R152)/$C152*100</f>
        <v>5.0753058482897</v>
      </c>
      <c r="W152">
        <f>ABS($C152-S152)/$C152*100</f>
        <v>3.4677305853705693</v>
      </c>
      <c r="X152">
        <f>ABS($C152-T152)/$C152*100</f>
        <v>2.9829122896149562</v>
      </c>
      <c r="Y152">
        <f>ABS($C152-U152)/$C152*100</f>
        <v>2.83980198327568</v>
      </c>
      <c r="Z152" s="9">
        <f t="shared" si="140"/>
        <v>4.4515638538239841</v>
      </c>
      <c r="AA152" s="9">
        <f t="shared" si="141"/>
        <v>3.0415554431734364</v>
      </c>
      <c r="AB152" s="9">
        <f t="shared" si="142"/>
        <v>2.6163200651349854</v>
      </c>
      <c r="AC152" s="9">
        <f t="shared" si="143"/>
        <v>2.4907976462202157</v>
      </c>
      <c r="AD152">
        <f>ABS(Z152)</f>
        <v>4.4515638538239841</v>
      </c>
      <c r="AE152">
        <f>ABS(AA152)</f>
        <v>3.0415554431734364</v>
      </c>
      <c r="AF152">
        <f t="shared" si="144"/>
        <v>2.6163200651349854</v>
      </c>
      <c r="AG152">
        <f t="shared" si="145"/>
        <v>2.4907976462202157</v>
      </c>
      <c r="AH152" s="9">
        <f t="shared" si="146"/>
        <v>19.816420744672243</v>
      </c>
      <c r="AI152" s="9">
        <f t="shared" si="147"/>
        <v>9.2510595138979586</v>
      </c>
      <c r="AJ152" s="9">
        <f t="shared" si="148"/>
        <v>6.8451306832279339</v>
      </c>
      <c r="AK152" s="9">
        <f t="shared" si="149"/>
        <v>6.2040729144161668</v>
      </c>
      <c r="AL152" s="21">
        <f t="shared" si="150"/>
        <v>5.0753058482896997E-2</v>
      </c>
      <c r="AM152" s="21">
        <f t="shared" si="151"/>
        <v>3.4677305853705695E-2</v>
      </c>
      <c r="AN152" s="21">
        <f t="shared" si="152"/>
        <v>2.9829122896149564E-2</v>
      </c>
      <c r="AO152" s="21">
        <f t="shared" si="153"/>
        <v>2.8398019832756801E-2</v>
      </c>
      <c r="AP152" s="21">
        <f t="shared" si="154"/>
        <v>5.0753058482896997E-2</v>
      </c>
      <c r="AQ152" s="21">
        <f t="shared" si="154"/>
        <v>3.4677305853705695E-2</v>
      </c>
      <c r="AR152" s="21">
        <f t="shared" si="154"/>
        <v>2.9829122896149564E-2</v>
      </c>
      <c r="AS152" s="21">
        <f t="shared" si="154"/>
        <v>2.8398019832756801E-2</v>
      </c>
      <c r="AT152" s="21"/>
      <c r="AZ152">
        <f t="shared" si="207"/>
        <v>148.51555933694976</v>
      </c>
      <c r="BA152">
        <f t="shared" si="191"/>
        <v>147.90255619729544</v>
      </c>
      <c r="BB152">
        <f t="shared" si="192"/>
        <v>145.60376797830796</v>
      </c>
      <c r="BC152">
        <f t="shared" si="193"/>
        <v>145.41478724434376</v>
      </c>
      <c r="BD152" s="9">
        <f t="shared" si="155"/>
        <v>-0.24393733694975595</v>
      </c>
      <c r="BE152" s="9">
        <f t="shared" si="156"/>
        <v>0.36906580270456857</v>
      </c>
      <c r="BF152" s="9">
        <f t="shared" si="157"/>
        <v>2.667854021692051</v>
      </c>
      <c r="BG152" s="9">
        <f t="shared" si="158"/>
        <v>2.8568347556562514</v>
      </c>
      <c r="BH152">
        <f t="shared" si="159"/>
        <v>0.24393733694975595</v>
      </c>
      <c r="BI152">
        <f t="shared" si="160"/>
        <v>0.36906580270456857</v>
      </c>
      <c r="BJ152">
        <f t="shared" si="161"/>
        <v>2.667854021692051</v>
      </c>
      <c r="BK152">
        <f t="shared" si="162"/>
        <v>2.8568347556562514</v>
      </c>
      <c r="BL152" s="9">
        <f t="shared" si="163"/>
        <v>5.950542435813877E-2</v>
      </c>
      <c r="BM152" s="9">
        <f t="shared" si="164"/>
        <v>0.13620956672596754</v>
      </c>
      <c r="BN152" s="9">
        <f t="shared" si="165"/>
        <v>7.1174450810584506</v>
      </c>
      <c r="BO152" s="9">
        <f t="shared" si="166"/>
        <v>8.1615048211255132</v>
      </c>
      <c r="BP152" s="21">
        <f t="shared" si="167"/>
        <v>-1.6452058300795815E-3</v>
      </c>
      <c r="BQ152" s="21">
        <f t="shared" si="168"/>
        <v>2.4891196152461901E-3</v>
      </c>
      <c r="BR152" s="21">
        <f t="shared" si="169"/>
        <v>1.7993018392231865E-2</v>
      </c>
      <c r="BS152" s="21">
        <f t="shared" si="170"/>
        <v>1.9267576068306931E-2</v>
      </c>
      <c r="BT152" s="21">
        <f t="shared" si="171"/>
        <v>1.6452058300795815E-3</v>
      </c>
      <c r="BU152" s="21">
        <f t="shared" si="172"/>
        <v>2.4891196152461901E-3</v>
      </c>
      <c r="BV152" s="21">
        <f t="shared" si="173"/>
        <v>1.7993018392231865E-2</v>
      </c>
      <c r="BW152" s="21">
        <f t="shared" si="174"/>
        <v>1.9267576068306931E-2</v>
      </c>
      <c r="CA152">
        <f t="shared" si="194"/>
        <v>85.093937934865011</v>
      </c>
      <c r="CC152">
        <f t="shared" si="195"/>
        <v>0.40041682662304962</v>
      </c>
      <c r="CD152" s="9">
        <f t="shared" si="175"/>
        <v>85.494354761488054</v>
      </c>
      <c r="CE152">
        <f t="shared" si="176"/>
        <v>2.2159032385119417</v>
      </c>
      <c r="CG152">
        <f t="shared" si="196"/>
        <v>0.26265686762818163</v>
      </c>
      <c r="CH152" s="9">
        <f t="shared" si="177"/>
        <v>85.356594802493191</v>
      </c>
      <c r="CI152">
        <f t="shared" si="178"/>
        <v>2.3536631975068047</v>
      </c>
      <c r="CK152">
        <f t="shared" si="197"/>
        <v>0.23773397317440403</v>
      </c>
      <c r="CL152" s="9">
        <f t="shared" si="179"/>
        <v>85.331671908039411</v>
      </c>
      <c r="CM152">
        <f t="shared" si="180"/>
        <v>2.3785860919605852</v>
      </c>
      <c r="CO152">
        <f t="shared" si="198"/>
        <v>0.40111025676311196</v>
      </c>
      <c r="CP152" s="9">
        <f t="shared" si="181"/>
        <v>85.495048191628129</v>
      </c>
      <c r="CQ152">
        <f t="shared" si="182"/>
        <v>2.215209808371867</v>
      </c>
      <c r="CY152">
        <f t="shared" si="208"/>
        <v>145.60376797830796</v>
      </c>
      <c r="DA152">
        <f t="shared" si="199"/>
        <v>-0.63529993279457764</v>
      </c>
      <c r="DB152" s="9">
        <f t="shared" si="183"/>
        <v>144.96846804551339</v>
      </c>
      <c r="DC152">
        <f t="shared" si="184"/>
        <v>3.3031539544866177</v>
      </c>
      <c r="DE152">
        <f t="shared" si="200"/>
        <v>-1.6555401031901043</v>
      </c>
      <c r="DF152" s="9">
        <f t="shared" si="185"/>
        <v>143.94822787511785</v>
      </c>
      <c r="DG152">
        <f t="shared" si="186"/>
        <v>4.3233941248821566</v>
      </c>
      <c r="DI152">
        <f t="shared" si="201"/>
        <v>-1.0025751906883538</v>
      </c>
      <c r="DJ152" s="9">
        <f t="shared" si="187"/>
        <v>144.6011927876196</v>
      </c>
      <c r="DK152">
        <f t="shared" si="188"/>
        <v>3.6704292123804123</v>
      </c>
      <c r="DM152">
        <f t="shared" si="202"/>
        <v>-0.16528012692316801</v>
      </c>
      <c r="DN152" s="9">
        <f t="shared" si="189"/>
        <v>145.43848785138479</v>
      </c>
      <c r="DO152">
        <f t="shared" si="190"/>
        <v>2.8331341486152155</v>
      </c>
    </row>
    <row r="153" spans="1:119" x14ac:dyDescent="0.2">
      <c r="A153" s="3">
        <v>43999</v>
      </c>
      <c r="B153" s="4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  <c r="R153">
        <f t="shared" si="203"/>
        <v>83.970944362787847</v>
      </c>
      <c r="S153">
        <f t="shared" si="204"/>
        <v>85.64200029864206</v>
      </c>
      <c r="T153">
        <f t="shared" si="205"/>
        <v>86.663729973946005</v>
      </c>
      <c r="U153">
        <f t="shared" si="206"/>
        <v>87.162282517831557</v>
      </c>
      <c r="V153">
        <f>ABS($C153-R153)/$C153*100</f>
        <v>4.129839181996795</v>
      </c>
      <c r="W153">
        <f>ABS($C153-S153)/$C153*100</f>
        <v>2.2219840003987943</v>
      </c>
      <c r="X153">
        <f>ABS($C153-T153)/$C153*100</f>
        <v>1.0554687369676978</v>
      </c>
      <c r="Y153">
        <f>ABS($C153-U153)/$C153*100</f>
        <v>0.48626812929043522</v>
      </c>
      <c r="Z153" s="9">
        <f t="shared" si="140"/>
        <v>3.6172516372121493</v>
      </c>
      <c r="AA153" s="9">
        <f t="shared" si="141"/>
        <v>1.9461957013579365</v>
      </c>
      <c r="AB153" s="9">
        <f t="shared" si="142"/>
        <v>0.92446602605399164</v>
      </c>
      <c r="AC153" s="9">
        <f t="shared" si="143"/>
        <v>0.42591348216843983</v>
      </c>
      <c r="AD153">
        <f>ABS(Z153)</f>
        <v>3.6172516372121493</v>
      </c>
      <c r="AE153">
        <f>ABS(AA153)</f>
        <v>1.9461957013579365</v>
      </c>
      <c r="AF153">
        <f t="shared" si="144"/>
        <v>0.92446602605399164</v>
      </c>
      <c r="AG153">
        <f t="shared" si="145"/>
        <v>0.42591348216843983</v>
      </c>
      <c r="AH153" s="9">
        <f t="shared" si="146"/>
        <v>13.084509406913975</v>
      </c>
      <c r="AI153" s="9">
        <f t="shared" si="147"/>
        <v>3.7876777079841104</v>
      </c>
      <c r="AJ153" s="9">
        <f t="shared" si="148"/>
        <v>0.85463743332805953</v>
      </c>
      <c r="AK153" s="9">
        <f t="shared" si="149"/>
        <v>0.18140229429284591</v>
      </c>
      <c r="AL153" s="21">
        <f t="shared" si="150"/>
        <v>4.1298391819967951E-2</v>
      </c>
      <c r="AM153" s="21">
        <f t="shared" si="151"/>
        <v>2.2219840003987943E-2</v>
      </c>
      <c r="AN153" s="21">
        <f t="shared" si="152"/>
        <v>1.0554687369676978E-2</v>
      </c>
      <c r="AO153" s="21">
        <f t="shared" si="153"/>
        <v>4.8626812929043525E-3</v>
      </c>
      <c r="AP153" s="21">
        <f t="shared" si="154"/>
        <v>4.1298391819967951E-2</v>
      </c>
      <c r="AQ153" s="21">
        <f t="shared" si="154"/>
        <v>2.2219840003987943E-2</v>
      </c>
      <c r="AR153" s="21">
        <f t="shared" si="154"/>
        <v>1.0554687369676978E-2</v>
      </c>
      <c r="AS153" s="21">
        <f t="shared" si="154"/>
        <v>4.8626812929043525E-3</v>
      </c>
      <c r="AT153" s="21"/>
      <c r="AZ153">
        <f t="shared" si="207"/>
        <v>148.4765293630378</v>
      </c>
      <c r="BA153">
        <f t="shared" si="191"/>
        <v>148.02065725416088</v>
      </c>
      <c r="BB153">
        <f t="shared" si="192"/>
        <v>147.20448039132319</v>
      </c>
      <c r="BC153">
        <f t="shared" si="193"/>
        <v>147.64311835375563</v>
      </c>
      <c r="BD153" s="9">
        <f t="shared" si="155"/>
        <v>-0.97057836303778799</v>
      </c>
      <c r="BE153" s="9">
        <f t="shared" si="156"/>
        <v>-0.51470625416087046</v>
      </c>
      <c r="BF153" s="9">
        <f t="shared" si="157"/>
        <v>0.30147060867682285</v>
      </c>
      <c r="BG153" s="9">
        <f t="shared" si="158"/>
        <v>-0.13716735375561484</v>
      </c>
      <c r="BH153">
        <f t="shared" si="159"/>
        <v>0.97057836303778799</v>
      </c>
      <c r="BI153">
        <f t="shared" si="160"/>
        <v>0.51470625416087046</v>
      </c>
      <c r="BJ153">
        <f t="shared" si="161"/>
        <v>0.30147060867682285</v>
      </c>
      <c r="BK153">
        <f t="shared" si="162"/>
        <v>0.13716735375561484</v>
      </c>
      <c r="BL153" s="9">
        <f t="shared" si="163"/>
        <v>0.94202235879711216</v>
      </c>
      <c r="BM153" s="9">
        <f t="shared" si="164"/>
        <v>0.26492252807231459</v>
      </c>
      <c r="BN153" s="9">
        <f t="shared" si="165"/>
        <v>9.0884527895974052E-2</v>
      </c>
      <c r="BO153" s="9">
        <f t="shared" si="166"/>
        <v>1.8814882936317983E-2</v>
      </c>
      <c r="BP153" s="21">
        <f t="shared" si="167"/>
        <v>-6.5799268196154873E-3</v>
      </c>
      <c r="BQ153" s="21">
        <f t="shared" si="168"/>
        <v>-3.4893931442865679E-3</v>
      </c>
      <c r="BR153" s="21">
        <f t="shared" si="169"/>
        <v>2.0437860752941612E-3</v>
      </c>
      <c r="BS153" s="21">
        <f t="shared" si="170"/>
        <v>-9.2991064310086601E-4</v>
      </c>
      <c r="BT153" s="21">
        <f t="shared" si="171"/>
        <v>6.5799268196154873E-3</v>
      </c>
      <c r="BU153" s="21">
        <f t="shared" si="172"/>
        <v>3.4893931442865679E-3</v>
      </c>
      <c r="BV153" s="21">
        <f t="shared" si="173"/>
        <v>2.0437860752941612E-3</v>
      </c>
      <c r="BW153" s="21">
        <f t="shared" si="174"/>
        <v>9.2991064310086601E-4</v>
      </c>
      <c r="CA153">
        <f t="shared" si="194"/>
        <v>86.663729973946005</v>
      </c>
      <c r="CC153">
        <f t="shared" si="195"/>
        <v>0.58751686061632069</v>
      </c>
      <c r="CD153" s="9">
        <f t="shared" si="175"/>
        <v>87.251246834562323</v>
      </c>
      <c r="CE153">
        <f t="shared" si="176"/>
        <v>0.33694916543767306</v>
      </c>
      <c r="CG153">
        <f t="shared" si="196"/>
        <v>0.73322552935119412</v>
      </c>
      <c r="CH153" s="9">
        <f t="shared" si="177"/>
        <v>87.396955503297193</v>
      </c>
      <c r="CI153">
        <f t="shared" si="178"/>
        <v>0.19124049670280385</v>
      </c>
      <c r="CK153">
        <f t="shared" si="197"/>
        <v>1.1168922966727535</v>
      </c>
      <c r="CL153" s="9">
        <f t="shared" si="179"/>
        <v>87.780622270618764</v>
      </c>
      <c r="CM153">
        <f t="shared" si="180"/>
        <v>0.1924262706187676</v>
      </c>
      <c r="CO153">
        <f t="shared" si="198"/>
        <v>1.4061765895564906</v>
      </c>
      <c r="CP153" s="9">
        <f t="shared" si="181"/>
        <v>88.069906563502499</v>
      </c>
      <c r="CQ153">
        <f t="shared" si="182"/>
        <v>0.48171056350250296</v>
      </c>
      <c r="CY153">
        <f t="shared" si="208"/>
        <v>147.20448039132319</v>
      </c>
      <c r="DA153">
        <f t="shared" si="199"/>
        <v>-0.27753795746500826</v>
      </c>
      <c r="DB153" s="9">
        <f t="shared" si="183"/>
        <v>146.92694243385819</v>
      </c>
      <c r="DC153">
        <f t="shared" si="184"/>
        <v>0.57900856614182317</v>
      </c>
      <c r="DE153">
        <f t="shared" si="200"/>
        <v>-0.4832891973561837</v>
      </c>
      <c r="DF153" s="9">
        <f t="shared" si="185"/>
        <v>146.721191193967</v>
      </c>
      <c r="DG153">
        <f t="shared" si="186"/>
        <v>0.78475980603300854</v>
      </c>
      <c r="DI153">
        <f t="shared" si="201"/>
        <v>0.7155946277560119</v>
      </c>
      <c r="DJ153" s="9">
        <f t="shared" si="187"/>
        <v>147.92007501907921</v>
      </c>
      <c r="DK153">
        <f t="shared" si="188"/>
        <v>0.41412401907919616</v>
      </c>
      <c r="DM153">
        <f t="shared" si="202"/>
        <v>1.3534734574238547</v>
      </c>
      <c r="DN153" s="9">
        <f t="shared" si="189"/>
        <v>148.55795384874705</v>
      </c>
      <c r="DO153">
        <f t="shared" si="190"/>
        <v>1.052002848747037</v>
      </c>
    </row>
    <row r="154" spans="1:119" x14ac:dyDescent="0.2">
      <c r="A154" s="3">
        <v>44000</v>
      </c>
      <c r="B154" s="4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  <c r="R154">
        <f t="shared" si="203"/>
        <v>84.549704624741793</v>
      </c>
      <c r="S154">
        <f t="shared" si="204"/>
        <v>86.264782923076595</v>
      </c>
      <c r="T154">
        <f t="shared" si="205"/>
        <v>87.2184095895784</v>
      </c>
      <c r="U154">
        <f t="shared" si="206"/>
        <v>87.494495033922945</v>
      </c>
      <c r="V154">
        <f>ABS($C154-R154)/$C154*100</f>
        <v>3.5074919535845592</v>
      </c>
      <c r="W154">
        <f>ABS($C154-S154)/$C154*100</f>
        <v>1.550155647836243</v>
      </c>
      <c r="X154">
        <f>ABS($C154-T154)/$C154*100</f>
        <v>0.46182743664844744</v>
      </c>
      <c r="Y154">
        <f>ABS($C154-U154)/$C154*100</f>
        <v>0.14674440852727641</v>
      </c>
      <c r="Z154" s="9">
        <f t="shared" si="140"/>
        <v>3.0733723752582023</v>
      </c>
      <c r="AA154" s="9">
        <f t="shared" si="141"/>
        <v>1.3582940769234</v>
      </c>
      <c r="AB154" s="9">
        <f t="shared" si="142"/>
        <v>0.40466741042159526</v>
      </c>
      <c r="AC154" s="9">
        <f t="shared" si="143"/>
        <v>0.12858196607704997</v>
      </c>
      <c r="AD154">
        <f>ABS(Z154)</f>
        <v>3.0733723752582023</v>
      </c>
      <c r="AE154">
        <f>ABS(AA154)</f>
        <v>1.3582940769234</v>
      </c>
      <c r="AF154">
        <f t="shared" si="144"/>
        <v>0.40466741042159526</v>
      </c>
      <c r="AG154">
        <f t="shared" si="145"/>
        <v>0.12858196607704997</v>
      </c>
      <c r="AH154" s="9">
        <f t="shared" si="146"/>
        <v>9.4456177570002442</v>
      </c>
      <c r="AI154" s="9">
        <f t="shared" si="147"/>
        <v>1.8449627994051911</v>
      </c>
      <c r="AJ154" s="9">
        <f t="shared" si="148"/>
        <v>0.16375571305731984</v>
      </c>
      <c r="AK154" s="9">
        <f t="shared" si="149"/>
        <v>1.6533322000239631E-2</v>
      </c>
      <c r="AL154" s="21">
        <f t="shared" si="150"/>
        <v>3.5074919535845593E-2</v>
      </c>
      <c r="AM154" s="21">
        <f t="shared" si="151"/>
        <v>1.5501556478362431E-2</v>
      </c>
      <c r="AN154" s="21">
        <f t="shared" si="152"/>
        <v>4.6182743664844742E-3</v>
      </c>
      <c r="AO154" s="21">
        <f t="shared" si="153"/>
        <v>1.4674440852727642E-3</v>
      </c>
      <c r="AP154" s="21">
        <f t="shared" si="154"/>
        <v>3.5074919535845593E-2</v>
      </c>
      <c r="AQ154" s="21">
        <f t="shared" si="154"/>
        <v>1.5501556478362431E-2</v>
      </c>
      <c r="AR154" s="21">
        <f t="shared" si="154"/>
        <v>4.6182743664844742E-3</v>
      </c>
      <c r="AS154" s="21">
        <f t="shared" si="154"/>
        <v>1.4674440852727642E-3</v>
      </c>
      <c r="AT154" s="21"/>
      <c r="AZ154">
        <f t="shared" si="207"/>
        <v>148.32123682495174</v>
      </c>
      <c r="BA154">
        <f t="shared" si="191"/>
        <v>147.85595125282939</v>
      </c>
      <c r="BB154">
        <f t="shared" si="192"/>
        <v>147.38536275652928</v>
      </c>
      <c r="BC154">
        <f t="shared" si="193"/>
        <v>147.53612781782624</v>
      </c>
      <c r="BD154" s="9">
        <f t="shared" si="155"/>
        <v>-0.92467582495174838</v>
      </c>
      <c r="BE154" s="9">
        <f t="shared" si="156"/>
        <v>-0.45939025282939383</v>
      </c>
      <c r="BF154" s="9">
        <f t="shared" si="157"/>
        <v>1.1198243470715852E-2</v>
      </c>
      <c r="BG154" s="9">
        <f t="shared" si="158"/>
        <v>-0.13956681782624969</v>
      </c>
      <c r="BH154">
        <f t="shared" si="159"/>
        <v>0.92467582495174838</v>
      </c>
      <c r="BI154">
        <f t="shared" si="160"/>
        <v>0.45939025282939383</v>
      </c>
      <c r="BJ154">
        <f t="shared" si="161"/>
        <v>1.1198243470715852E-2</v>
      </c>
      <c r="BK154">
        <f t="shared" si="162"/>
        <v>0.13956681782624969</v>
      </c>
      <c r="BL154" s="9">
        <f t="shared" si="163"/>
        <v>0.85502538125019645</v>
      </c>
      <c r="BM154" s="9">
        <f t="shared" si="164"/>
        <v>0.21103940439465438</v>
      </c>
      <c r="BN154" s="9">
        <f t="shared" si="165"/>
        <v>1.2540065682943021E-4</v>
      </c>
      <c r="BO154" s="9">
        <f t="shared" si="166"/>
        <v>1.9478896638145567E-2</v>
      </c>
      <c r="BP154" s="21">
        <f t="shared" si="167"/>
        <v>-6.2733880538213401E-3</v>
      </c>
      <c r="BQ154" s="21">
        <f t="shared" si="168"/>
        <v>-3.1166958693791633E-3</v>
      </c>
      <c r="BR154" s="21">
        <f t="shared" si="169"/>
        <v>7.5973573567404007E-5</v>
      </c>
      <c r="BS154" s="21">
        <f t="shared" si="170"/>
        <v>-9.4687974318647566E-4</v>
      </c>
      <c r="BT154" s="21">
        <f t="shared" si="171"/>
        <v>6.2733880538213401E-3</v>
      </c>
      <c r="BU154" s="21">
        <f t="shared" si="172"/>
        <v>3.1166958693791633E-3</v>
      </c>
      <c r="BV154" s="21">
        <f t="shared" si="173"/>
        <v>7.5973573567404007E-5</v>
      </c>
      <c r="BW154" s="21">
        <f t="shared" si="174"/>
        <v>9.4687974318647566E-4</v>
      </c>
      <c r="CA154">
        <f t="shared" si="194"/>
        <v>87.2184095895784</v>
      </c>
      <c r="CC154">
        <f t="shared" si="195"/>
        <v>0.58226290141889259</v>
      </c>
      <c r="CD154" s="9">
        <f t="shared" si="175"/>
        <v>87.800672490997286</v>
      </c>
      <c r="CE154">
        <f t="shared" si="176"/>
        <v>0.17759549099729099</v>
      </c>
      <c r="CG154">
        <f t="shared" si="196"/>
        <v>0.66894900041242644</v>
      </c>
      <c r="CH154" s="9">
        <f t="shared" si="177"/>
        <v>87.887358589990825</v>
      </c>
      <c r="CI154">
        <f t="shared" si="178"/>
        <v>0.26428158999082996</v>
      </c>
      <c r="CK154">
        <f t="shared" si="197"/>
        <v>0.74583192718611691</v>
      </c>
      <c r="CL154" s="9">
        <f t="shared" si="179"/>
        <v>87.964241516764517</v>
      </c>
      <c r="CM154">
        <f t="shared" si="180"/>
        <v>0.34116451676452186</v>
      </c>
      <c r="CO154">
        <f t="shared" si="198"/>
        <v>0.67388919198176844</v>
      </c>
      <c r="CP154" s="9">
        <f t="shared" si="181"/>
        <v>87.892298781560172</v>
      </c>
      <c r="CQ154">
        <f t="shared" si="182"/>
        <v>0.26922178156017651</v>
      </c>
      <c r="CY154">
        <f t="shared" si="208"/>
        <v>147.38536275652928</v>
      </c>
      <c r="DA154">
        <f t="shared" si="199"/>
        <v>-0.20419070583763285</v>
      </c>
      <c r="DB154" s="9">
        <f t="shared" si="183"/>
        <v>147.18117205069163</v>
      </c>
      <c r="DC154">
        <f t="shared" si="184"/>
        <v>0.2153889493083625</v>
      </c>
      <c r="DE154">
        <f t="shared" si="200"/>
        <v>-0.24418743483376587</v>
      </c>
      <c r="DF154" s="9">
        <f t="shared" si="185"/>
        <v>147.1411753216955</v>
      </c>
      <c r="DG154">
        <f t="shared" si="186"/>
        <v>0.2553856783044921</v>
      </c>
      <c r="DI154">
        <f t="shared" si="201"/>
        <v>0.36268453447306215</v>
      </c>
      <c r="DJ154" s="9">
        <f t="shared" si="187"/>
        <v>147.74804729100234</v>
      </c>
      <c r="DK154">
        <f t="shared" si="188"/>
        <v>0.3514862910023453</v>
      </c>
      <c r="DM154">
        <f t="shared" si="202"/>
        <v>0.34504511811657534</v>
      </c>
      <c r="DN154" s="9">
        <f t="shared" si="189"/>
        <v>147.73040787464586</v>
      </c>
      <c r="DO154">
        <f t="shared" si="190"/>
        <v>0.33384687464587159</v>
      </c>
    </row>
    <row r="155" spans="1:119" x14ac:dyDescent="0.2">
      <c r="A155" s="3">
        <v>44001</v>
      </c>
      <c r="B155" s="4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  <c r="R155">
        <f t="shared" si="203"/>
        <v>85.041444204783105</v>
      </c>
      <c r="S155">
        <f t="shared" si="204"/>
        <v>86.699437027692071</v>
      </c>
      <c r="T155">
        <f t="shared" si="205"/>
        <v>87.461210035831357</v>
      </c>
      <c r="U155">
        <f t="shared" si="206"/>
        <v>87.594788967463046</v>
      </c>
      <c r="V155">
        <f>ABS($C155-R155)/$C155*100</f>
        <v>2.388472195387616</v>
      </c>
      <c r="W155">
        <f>ABS($C155-S155)/$C155*100</f>
        <v>0.48540935295150678</v>
      </c>
      <c r="X155">
        <f>ABS($C155-T155)/$C155*100</f>
        <v>0.38896228854760312</v>
      </c>
      <c r="Y155">
        <f>ABS($C155-U155)/$C155*100</f>
        <v>0.54228569128379134</v>
      </c>
      <c r="Z155" s="9">
        <f t="shared" si="140"/>
        <v>2.0808927952168972</v>
      </c>
      <c r="AA155" s="9">
        <f t="shared" si="141"/>
        <v>0.42289997230793119</v>
      </c>
      <c r="AB155" s="9">
        <f t="shared" si="142"/>
        <v>-0.3388730358313552</v>
      </c>
      <c r="AC155" s="9">
        <f t="shared" si="143"/>
        <v>-0.4724519674630443</v>
      </c>
      <c r="AD155">
        <f>ABS(Z155)</f>
        <v>2.0808927952168972</v>
      </c>
      <c r="AE155">
        <f>ABS(AA155)</f>
        <v>0.42289997230793119</v>
      </c>
      <c r="AF155">
        <f t="shared" si="144"/>
        <v>0.3388730358313552</v>
      </c>
      <c r="AG155">
        <f t="shared" si="145"/>
        <v>0.4724519674630443</v>
      </c>
      <c r="AH155" s="9">
        <f t="shared" si="146"/>
        <v>4.3301148251855919</v>
      </c>
      <c r="AI155" s="9">
        <f t="shared" si="147"/>
        <v>0.17884438657804896</v>
      </c>
      <c r="AJ155" s="9">
        <f t="shared" si="148"/>
        <v>0.11483493441355894</v>
      </c>
      <c r="AK155" s="9">
        <f t="shared" si="149"/>
        <v>0.22321086155970146</v>
      </c>
      <c r="AL155" s="21">
        <f t="shared" si="150"/>
        <v>2.388472195387616E-2</v>
      </c>
      <c r="AM155" s="21">
        <f t="shared" si="151"/>
        <v>4.8540935295150675E-3</v>
      </c>
      <c r="AN155" s="21">
        <f t="shared" si="152"/>
        <v>-3.8896228854760312E-3</v>
      </c>
      <c r="AO155" s="21">
        <f t="shared" si="153"/>
        <v>-5.4228569128379131E-3</v>
      </c>
      <c r="AP155" s="21">
        <f t="shared" si="154"/>
        <v>2.388472195387616E-2</v>
      </c>
      <c r="AQ155" s="21">
        <f t="shared" si="154"/>
        <v>4.8540935295150675E-3</v>
      </c>
      <c r="AR155" s="21">
        <f t="shared" si="154"/>
        <v>3.8896228854760312E-3</v>
      </c>
      <c r="AS155" s="21">
        <f t="shared" si="154"/>
        <v>5.4228569128379131E-3</v>
      </c>
      <c r="AT155" s="21"/>
      <c r="AZ155">
        <f t="shared" si="207"/>
        <v>148.17328869295946</v>
      </c>
      <c r="BA155">
        <f t="shared" si="191"/>
        <v>147.70894637192396</v>
      </c>
      <c r="BB155">
        <f t="shared" si="192"/>
        <v>147.3920817026117</v>
      </c>
      <c r="BC155">
        <f t="shared" si="193"/>
        <v>147.42726569992175</v>
      </c>
      <c r="BD155" s="9">
        <f t="shared" si="155"/>
        <v>-3.6206456929594708</v>
      </c>
      <c r="BE155" s="9">
        <f t="shared" si="156"/>
        <v>-3.1563033719239684</v>
      </c>
      <c r="BF155" s="9">
        <f t="shared" si="157"/>
        <v>-2.8394387026117158</v>
      </c>
      <c r="BG155" s="9">
        <f t="shared" si="158"/>
        <v>-2.8746226999217583</v>
      </c>
      <c r="BH155">
        <f t="shared" si="159"/>
        <v>3.6206456929594708</v>
      </c>
      <c r="BI155">
        <f t="shared" si="160"/>
        <v>3.1563033719239684</v>
      </c>
      <c r="BJ155">
        <f t="shared" si="161"/>
        <v>2.8394387026117158</v>
      </c>
      <c r="BK155">
        <f t="shared" si="162"/>
        <v>2.8746226999217583</v>
      </c>
      <c r="BL155" s="9">
        <f t="shared" si="163"/>
        <v>13.109075233945967</v>
      </c>
      <c r="BM155" s="9">
        <f t="shared" si="164"/>
        <v>9.9622509756186126</v>
      </c>
      <c r="BN155" s="9">
        <f t="shared" si="165"/>
        <v>8.0624121458893043</v>
      </c>
      <c r="BO155" s="9">
        <f t="shared" si="166"/>
        <v>8.2634556669054593</v>
      </c>
      <c r="BP155" s="21">
        <f t="shared" si="167"/>
        <v>-2.504724657963861E-2</v>
      </c>
      <c r="BQ155" s="21">
        <f t="shared" si="168"/>
        <v>-2.1834975178724118E-2</v>
      </c>
      <c r="BR155" s="21">
        <f t="shared" si="169"/>
        <v>-1.9642938680904755E-2</v>
      </c>
      <c r="BS155" s="21">
        <f t="shared" si="170"/>
        <v>-1.9886337878455524E-2</v>
      </c>
      <c r="BT155" s="21">
        <f t="shared" si="171"/>
        <v>2.504724657963861E-2</v>
      </c>
      <c r="BU155" s="21">
        <f t="shared" si="172"/>
        <v>2.1834975178724118E-2</v>
      </c>
      <c r="BV155" s="21">
        <f t="shared" si="173"/>
        <v>1.9642938680904755E-2</v>
      </c>
      <c r="BW155" s="21">
        <f t="shared" si="174"/>
        <v>1.9886337878455524E-2</v>
      </c>
      <c r="CA155">
        <f t="shared" si="194"/>
        <v>87.461210035831357</v>
      </c>
      <c r="CC155">
        <f t="shared" si="195"/>
        <v>0.52794890859234289</v>
      </c>
      <c r="CD155" s="9">
        <f t="shared" si="175"/>
        <v>87.989158944423693</v>
      </c>
      <c r="CE155">
        <f t="shared" si="176"/>
        <v>0.86682194442369109</v>
      </c>
      <c r="CG155">
        <f t="shared" si="196"/>
        <v>0.51553552091501753</v>
      </c>
      <c r="CH155" s="9">
        <f t="shared" si="177"/>
        <v>87.97674555674638</v>
      </c>
      <c r="CI155">
        <f t="shared" si="178"/>
        <v>0.85440855674637817</v>
      </c>
      <c r="CK155">
        <f t="shared" si="197"/>
        <v>0.4138311497702315</v>
      </c>
      <c r="CL155" s="9">
        <f t="shared" si="179"/>
        <v>87.875041185601589</v>
      </c>
      <c r="CM155">
        <f t="shared" si="180"/>
        <v>0.75270418560158703</v>
      </c>
      <c r="CO155">
        <f t="shared" si="198"/>
        <v>0.30315287065499075</v>
      </c>
      <c r="CP155" s="9">
        <f t="shared" si="181"/>
        <v>87.764362906486355</v>
      </c>
      <c r="CQ155">
        <f t="shared" si="182"/>
        <v>0.64202590648635294</v>
      </c>
      <c r="CY155">
        <f t="shared" si="208"/>
        <v>147.3920817026117</v>
      </c>
      <c r="DA155">
        <f t="shared" si="199"/>
        <v>-0.17044516153042286</v>
      </c>
      <c r="DB155" s="9">
        <f t="shared" si="183"/>
        <v>147.2216365410813</v>
      </c>
      <c r="DC155">
        <f t="shared" si="184"/>
        <v>2.6689935410813064</v>
      </c>
      <c r="DE155">
        <f t="shared" si="200"/>
        <v>-0.15386113770393553</v>
      </c>
      <c r="DF155" s="9">
        <f t="shared" si="185"/>
        <v>147.23822056490778</v>
      </c>
      <c r="DG155">
        <f t="shared" si="186"/>
        <v>2.6855775649077884</v>
      </c>
      <c r="DI155">
        <f t="shared" si="201"/>
        <v>0.1277472461352446</v>
      </c>
      <c r="DJ155" s="9">
        <f t="shared" si="187"/>
        <v>147.51982894874695</v>
      </c>
      <c r="DK155">
        <f t="shared" si="188"/>
        <v>2.967185948746959</v>
      </c>
      <c r="DM155">
        <f t="shared" si="202"/>
        <v>5.4084610167209932E-2</v>
      </c>
      <c r="DN155" s="9">
        <f t="shared" si="189"/>
        <v>147.44616631277893</v>
      </c>
      <c r="DO155">
        <f t="shared" si="190"/>
        <v>2.8935233127789388</v>
      </c>
    </row>
    <row r="156" spans="1:119" x14ac:dyDescent="0.2">
      <c r="A156" s="3">
        <v>44004</v>
      </c>
      <c r="B156" s="4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  <c r="R156">
        <f t="shared" si="203"/>
        <v>85.374387052017809</v>
      </c>
      <c r="S156">
        <f t="shared" si="204"/>
        <v>86.834765018830609</v>
      </c>
      <c r="T156">
        <f t="shared" si="205"/>
        <v>87.257886214332544</v>
      </c>
      <c r="U156">
        <f t="shared" si="206"/>
        <v>87.226276432841871</v>
      </c>
      <c r="V156">
        <f>ABS($C156-R156)/$C156*100</f>
        <v>4.5048315957959426</v>
      </c>
      <c r="W156">
        <f>ABS($C156-S156)/$C156*100</f>
        <v>2.8713318461625268</v>
      </c>
      <c r="X156">
        <f>ABS($C156-T156)/$C156*100</f>
        <v>2.3980513786233995</v>
      </c>
      <c r="Y156">
        <f>ABS($C156-U156)/$C156*100</f>
        <v>2.4334083692959378</v>
      </c>
      <c r="Z156" s="9">
        <f t="shared" si="140"/>
        <v>4.0273999479821896</v>
      </c>
      <c r="AA156" s="9">
        <f t="shared" si="141"/>
        <v>2.5670219811693897</v>
      </c>
      <c r="AB156" s="9">
        <f t="shared" si="142"/>
        <v>2.143900785667455</v>
      </c>
      <c r="AC156" s="9">
        <f t="shared" si="143"/>
        <v>2.1755105671581276</v>
      </c>
      <c r="AD156">
        <f>ABS(Z156)</f>
        <v>4.0273999479821896</v>
      </c>
      <c r="AE156">
        <f>ABS(AA156)</f>
        <v>2.5670219811693897</v>
      </c>
      <c r="AF156">
        <f t="shared" si="144"/>
        <v>2.143900785667455</v>
      </c>
      <c r="AG156">
        <f t="shared" si="145"/>
        <v>2.1755105671581276</v>
      </c>
      <c r="AH156" s="9">
        <f t="shared" si="146"/>
        <v>16.219950341006943</v>
      </c>
      <c r="AI156" s="9">
        <f t="shared" si="147"/>
        <v>6.5896018518068189</v>
      </c>
      <c r="AJ156" s="9">
        <f t="shared" si="148"/>
        <v>4.5963105787855305</v>
      </c>
      <c r="AK156" s="9">
        <f t="shared" si="149"/>
        <v>4.7328462278166779</v>
      </c>
      <c r="AL156" s="21">
        <f t="shared" si="150"/>
        <v>4.5048315957959426E-2</v>
      </c>
      <c r="AM156" s="21">
        <f t="shared" si="151"/>
        <v>2.8713318461625267E-2</v>
      </c>
      <c r="AN156" s="21">
        <f t="shared" si="152"/>
        <v>2.3980513786233993E-2</v>
      </c>
      <c r="AO156" s="21">
        <f t="shared" si="153"/>
        <v>2.4334083692959377E-2</v>
      </c>
      <c r="AP156" s="21">
        <f t="shared" si="154"/>
        <v>4.5048315957959426E-2</v>
      </c>
      <c r="AQ156" s="21">
        <f t="shared" si="154"/>
        <v>2.8713318461625267E-2</v>
      </c>
      <c r="AR156" s="21">
        <f t="shared" si="154"/>
        <v>2.3980513786233993E-2</v>
      </c>
      <c r="AS156" s="21">
        <f t="shared" si="154"/>
        <v>2.4334083692959377E-2</v>
      </c>
      <c r="AT156" s="21"/>
      <c r="AZ156">
        <f t="shared" si="207"/>
        <v>147.59398538208595</v>
      </c>
      <c r="BA156">
        <f t="shared" si="191"/>
        <v>146.69892929290828</v>
      </c>
      <c r="BB156">
        <f t="shared" si="192"/>
        <v>145.68841848104466</v>
      </c>
      <c r="BC156">
        <f t="shared" si="193"/>
        <v>145.18505999398278</v>
      </c>
      <c r="BD156" s="9">
        <f t="shared" si="155"/>
        <v>-3.4689243820859588</v>
      </c>
      <c r="BE156" s="9">
        <f t="shared" si="156"/>
        <v>-2.573868292908287</v>
      </c>
      <c r="BF156" s="9">
        <f t="shared" si="157"/>
        <v>-1.563357481044676</v>
      </c>
      <c r="BG156" s="9">
        <f t="shared" si="158"/>
        <v>-1.0599989939827879</v>
      </c>
      <c r="BH156">
        <f t="shared" si="159"/>
        <v>3.4689243820859588</v>
      </c>
      <c r="BI156">
        <f t="shared" si="160"/>
        <v>2.573868292908287</v>
      </c>
      <c r="BJ156">
        <f t="shared" si="161"/>
        <v>1.563357481044676</v>
      </c>
      <c r="BK156">
        <f t="shared" si="162"/>
        <v>1.0599989939827879</v>
      </c>
      <c r="BL156" s="9">
        <f t="shared" si="163"/>
        <v>12.033436368630451</v>
      </c>
      <c r="BM156" s="9">
        <f t="shared" si="164"/>
        <v>6.6247979892386191</v>
      </c>
      <c r="BN156" s="9">
        <f t="shared" si="165"/>
        <v>2.4440866135383543</v>
      </c>
      <c r="BO156" s="9">
        <f t="shared" si="166"/>
        <v>1.1235978672445224</v>
      </c>
      <c r="BP156" s="21">
        <f t="shared" si="167"/>
        <v>-2.4068849359140665E-2</v>
      </c>
      <c r="BQ156" s="21">
        <f t="shared" si="168"/>
        <v>-1.7858575566592733E-2</v>
      </c>
      <c r="BR156" s="21">
        <f t="shared" si="169"/>
        <v>-1.0847228581881927E-2</v>
      </c>
      <c r="BS156" s="21">
        <f t="shared" si="170"/>
        <v>-7.3547167066440166E-3</v>
      </c>
      <c r="BT156" s="21">
        <f t="shared" si="171"/>
        <v>2.4068849359140665E-2</v>
      </c>
      <c r="BU156" s="21">
        <f t="shared" si="172"/>
        <v>1.7858575566592733E-2</v>
      </c>
      <c r="BV156" s="21">
        <f t="shared" si="173"/>
        <v>1.0847228581881927E-2</v>
      </c>
      <c r="BW156" s="21">
        <f t="shared" si="174"/>
        <v>7.3547167066440166E-3</v>
      </c>
      <c r="CA156">
        <f t="shared" si="194"/>
        <v>87.257886214332544</v>
      </c>
      <c r="CC156">
        <f t="shared" si="195"/>
        <v>0.41094527177775791</v>
      </c>
      <c r="CD156" s="9">
        <f t="shared" si="175"/>
        <v>87.668831486110307</v>
      </c>
      <c r="CE156">
        <f t="shared" si="176"/>
        <v>1.7329555138896922</v>
      </c>
      <c r="CG156">
        <f t="shared" si="196"/>
        <v>0.25674615764603853</v>
      </c>
      <c r="CH156" s="9">
        <f t="shared" si="177"/>
        <v>87.514632371978578</v>
      </c>
      <c r="CI156">
        <f t="shared" si="178"/>
        <v>1.8871546280214204</v>
      </c>
      <c r="CK156">
        <f t="shared" si="197"/>
        <v>6.5088687326620431E-3</v>
      </c>
      <c r="CL156" s="9">
        <f t="shared" si="179"/>
        <v>87.26439508306521</v>
      </c>
      <c r="CM156">
        <f t="shared" si="180"/>
        <v>2.1373919169347886</v>
      </c>
      <c r="CO156">
        <f t="shared" si="198"/>
        <v>-0.13241708459728058</v>
      </c>
      <c r="CP156" s="9">
        <f t="shared" si="181"/>
        <v>87.125469129735265</v>
      </c>
      <c r="CQ156">
        <f t="shared" si="182"/>
        <v>2.2763178702647338</v>
      </c>
      <c r="CY156">
        <f t="shared" si="208"/>
        <v>145.68841848104466</v>
      </c>
      <c r="DA156">
        <f t="shared" si="199"/>
        <v>-0.41576005113628173</v>
      </c>
      <c r="DB156" s="9">
        <f t="shared" si="183"/>
        <v>145.27265842990838</v>
      </c>
      <c r="DC156">
        <f t="shared" si="184"/>
        <v>1.1475974299083873</v>
      </c>
      <c r="DE156">
        <f t="shared" si="200"/>
        <v>-0.71178988789465336</v>
      </c>
      <c r="DF156" s="9">
        <f t="shared" si="185"/>
        <v>144.97662859315</v>
      </c>
      <c r="DG156">
        <f t="shared" si="186"/>
        <v>0.85156759315000841</v>
      </c>
      <c r="DI156">
        <f t="shared" si="201"/>
        <v>-1.0809836625482638</v>
      </c>
      <c r="DJ156" s="9">
        <f t="shared" si="187"/>
        <v>144.60743481849639</v>
      </c>
      <c r="DK156">
        <f t="shared" si="188"/>
        <v>0.4823738184963986</v>
      </c>
      <c r="DM156">
        <f t="shared" si="202"/>
        <v>-1.4575785251242457</v>
      </c>
      <c r="DN156" s="9">
        <f t="shared" si="189"/>
        <v>144.23083995592043</v>
      </c>
      <c r="DO156">
        <f t="shared" si="190"/>
        <v>0.10577895592044229</v>
      </c>
    </row>
    <row r="157" spans="1:119" x14ac:dyDescent="0.2">
      <c r="A157" s="3">
        <v>44005</v>
      </c>
      <c r="B157" s="4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  <c r="R157">
        <f t="shared" si="203"/>
        <v>86.018771043694954</v>
      </c>
      <c r="S157">
        <f t="shared" si="204"/>
        <v>87.656212052804804</v>
      </c>
      <c r="T157">
        <f t="shared" si="205"/>
        <v>88.544226685733008</v>
      </c>
      <c r="U157">
        <f t="shared" si="206"/>
        <v>88.923174675225212</v>
      </c>
      <c r="V157">
        <f>ABS($C157-R157)/$C157*100</f>
        <v>5.7948494151044194</v>
      </c>
      <c r="W157">
        <f>ABS($C157-S157)/$C157*100</f>
        <v>4.0015736572036271</v>
      </c>
      <c r="X157">
        <f>ABS($C157-T157)/$C157*100</f>
        <v>3.0290469493517125</v>
      </c>
      <c r="Y157">
        <f>ABS($C157-U157)/$C157*100</f>
        <v>2.6140345982007931</v>
      </c>
      <c r="Z157" s="9">
        <f t="shared" si="140"/>
        <v>5.291279956305047</v>
      </c>
      <c r="AA157" s="9">
        <f t="shared" si="141"/>
        <v>3.6538389471951973</v>
      </c>
      <c r="AB157" s="9">
        <f t="shared" si="142"/>
        <v>2.7658243142669932</v>
      </c>
      <c r="AC157" s="9">
        <f t="shared" si="143"/>
        <v>2.3868763247747893</v>
      </c>
      <c r="AD157">
        <f>ABS(Z157)</f>
        <v>5.291279956305047</v>
      </c>
      <c r="AE157">
        <f>ABS(AA157)</f>
        <v>3.6538389471951973</v>
      </c>
      <c r="AF157">
        <f t="shared" si="144"/>
        <v>2.7658243142669932</v>
      </c>
      <c r="AG157">
        <f t="shared" si="145"/>
        <v>2.3868763247747893</v>
      </c>
      <c r="AH157" s="9">
        <f t="shared" si="146"/>
        <v>27.997643575995539</v>
      </c>
      <c r="AI157" s="9">
        <f t="shared" si="147"/>
        <v>13.350539052040508</v>
      </c>
      <c r="AJ157" s="9">
        <f t="shared" si="148"/>
        <v>7.6497841373904834</v>
      </c>
      <c r="AK157" s="9">
        <f t="shared" si="149"/>
        <v>5.697178589770405</v>
      </c>
      <c r="AL157" s="21">
        <f t="shared" si="150"/>
        <v>5.7948494151044194E-2</v>
      </c>
      <c r="AM157" s="21">
        <f t="shared" si="151"/>
        <v>4.0015736572036276E-2</v>
      </c>
      <c r="AN157" s="21">
        <f t="shared" si="152"/>
        <v>3.0290469493517127E-2</v>
      </c>
      <c r="AO157" s="21">
        <f t="shared" si="153"/>
        <v>2.6140345982007932E-2</v>
      </c>
      <c r="AP157" s="21">
        <f t="shared" si="154"/>
        <v>5.7948494151044194E-2</v>
      </c>
      <c r="AQ157" s="21">
        <f t="shared" si="154"/>
        <v>4.0015736572036276E-2</v>
      </c>
      <c r="AR157" s="21">
        <f t="shared" si="154"/>
        <v>3.0290469493517127E-2</v>
      </c>
      <c r="AS157" s="21">
        <f t="shared" si="154"/>
        <v>2.6140345982007932E-2</v>
      </c>
      <c r="AT157" s="21"/>
      <c r="AZ157">
        <f t="shared" si="207"/>
        <v>147.03895748095221</v>
      </c>
      <c r="BA157">
        <f t="shared" si="191"/>
        <v>145.8752914391776</v>
      </c>
      <c r="BB157">
        <f t="shared" si="192"/>
        <v>144.75040399241786</v>
      </c>
      <c r="BC157">
        <f t="shared" si="193"/>
        <v>144.3582607786762</v>
      </c>
      <c r="BD157" s="9">
        <f t="shared" si="155"/>
        <v>-2.9934404809522164</v>
      </c>
      <c r="BE157" s="9">
        <f t="shared" si="156"/>
        <v>-1.8297744391776121</v>
      </c>
      <c r="BF157" s="9">
        <f t="shared" si="157"/>
        <v>-0.7048869924178689</v>
      </c>
      <c r="BG157" s="9">
        <f t="shared" si="158"/>
        <v>-0.31274377867620728</v>
      </c>
      <c r="BH157">
        <f t="shared" si="159"/>
        <v>2.9934404809522164</v>
      </c>
      <c r="BI157">
        <f t="shared" si="160"/>
        <v>1.8297744391776121</v>
      </c>
      <c r="BJ157">
        <f t="shared" si="161"/>
        <v>0.7048869924178689</v>
      </c>
      <c r="BK157">
        <f t="shared" si="162"/>
        <v>0.31274377867620728</v>
      </c>
      <c r="BL157" s="9">
        <f t="shared" si="163"/>
        <v>8.9606859130034362</v>
      </c>
      <c r="BM157" s="9">
        <f t="shared" si="164"/>
        <v>3.3480744982677448</v>
      </c>
      <c r="BN157" s="9">
        <f t="shared" si="165"/>
        <v>0.49686567207990878</v>
      </c>
      <c r="BO157" s="9">
        <f t="shared" si="166"/>
        <v>9.7808671100672526E-2</v>
      </c>
      <c r="BP157" s="21">
        <f t="shared" si="167"/>
        <v>-2.0781212378530436E-2</v>
      </c>
      <c r="BQ157" s="21">
        <f t="shared" si="168"/>
        <v>-1.2702751722412938E-2</v>
      </c>
      <c r="BR157" s="21">
        <f t="shared" si="169"/>
        <v>-4.8935017701235992E-3</v>
      </c>
      <c r="BS157" s="21">
        <f t="shared" si="170"/>
        <v>-2.1711455183725525E-3</v>
      </c>
      <c r="BT157" s="21">
        <f t="shared" si="171"/>
        <v>2.0781212378530436E-2</v>
      </c>
      <c r="BU157" s="21">
        <f t="shared" si="172"/>
        <v>1.2702751722412938E-2</v>
      </c>
      <c r="BV157" s="21">
        <f t="shared" si="173"/>
        <v>4.8935017701235992E-3</v>
      </c>
      <c r="BW157" s="21">
        <f t="shared" si="174"/>
        <v>2.1711455183725525E-3</v>
      </c>
      <c r="CA157">
        <f t="shared" si="194"/>
        <v>88.544226685733008</v>
      </c>
      <c r="CC157">
        <f t="shared" si="195"/>
        <v>0.55100850371739096</v>
      </c>
      <c r="CD157" s="9">
        <f t="shared" si="175"/>
        <v>89.095235189450406</v>
      </c>
      <c r="CE157">
        <f t="shared" si="176"/>
        <v>2.2148158105495952</v>
      </c>
      <c r="CG157">
        <f t="shared" si="196"/>
        <v>0.6274001105976319</v>
      </c>
      <c r="CH157" s="9">
        <f t="shared" si="177"/>
        <v>89.171626796330642</v>
      </c>
      <c r="CI157">
        <f t="shared" si="178"/>
        <v>2.1384242036693593</v>
      </c>
      <c r="CK157">
        <f t="shared" si="197"/>
        <v>0.85119772649341174</v>
      </c>
      <c r="CL157" s="9">
        <f t="shared" si="179"/>
        <v>89.395424412226419</v>
      </c>
      <c r="CM157">
        <f t="shared" si="180"/>
        <v>1.9146265877735829</v>
      </c>
      <c r="CO157">
        <f t="shared" si="198"/>
        <v>1.0877144135607801</v>
      </c>
      <c r="CP157" s="9">
        <f t="shared" si="181"/>
        <v>89.631941099293783</v>
      </c>
      <c r="CQ157">
        <f t="shared" si="182"/>
        <v>1.6781099007062181</v>
      </c>
      <c r="CY157">
        <f t="shared" si="208"/>
        <v>144.75040399241786</v>
      </c>
      <c r="DA157">
        <f t="shared" si="199"/>
        <v>-0.49932076113476553</v>
      </c>
      <c r="DB157" s="9">
        <f t="shared" si="183"/>
        <v>144.2510832312831</v>
      </c>
      <c r="DC157">
        <f t="shared" si="184"/>
        <v>0.20556623128311458</v>
      </c>
      <c r="DE157">
        <f t="shared" si="200"/>
        <v>-0.79323074415822814</v>
      </c>
      <c r="DF157" s="9">
        <f t="shared" si="185"/>
        <v>143.95717324825964</v>
      </c>
      <c r="DG157">
        <f t="shared" si="186"/>
        <v>8.8343751740353582E-2</v>
      </c>
      <c r="DI157">
        <f t="shared" si="201"/>
        <v>-0.9866240077601014</v>
      </c>
      <c r="DJ157" s="9">
        <f t="shared" si="187"/>
        <v>143.76377998465776</v>
      </c>
      <c r="DK157">
        <f t="shared" si="188"/>
        <v>0.28173701534223028</v>
      </c>
      <c r="DM157">
        <f t="shared" si="202"/>
        <v>-1.0107534537364473</v>
      </c>
      <c r="DN157" s="9">
        <f t="shared" si="189"/>
        <v>143.73965053868142</v>
      </c>
      <c r="DO157">
        <f t="shared" si="190"/>
        <v>0.30586646131857265</v>
      </c>
    </row>
    <row r="158" spans="1:119" x14ac:dyDescent="0.2">
      <c r="A158" s="3">
        <v>44006</v>
      </c>
      <c r="B158" s="4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  <c r="R158">
        <f t="shared" si="203"/>
        <v>86.865375836703748</v>
      </c>
      <c r="S158">
        <f t="shared" si="204"/>
        <v>88.82544051590726</v>
      </c>
      <c r="T158">
        <f t="shared" si="205"/>
        <v>90.203721274293201</v>
      </c>
      <c r="U158">
        <f t="shared" si="206"/>
        <v>90.784938208549562</v>
      </c>
      <c r="V158">
        <f>ABS($C158-R158)/$C158*100</f>
        <v>3.158218154706137</v>
      </c>
      <c r="W158">
        <f>ABS($C158-S158)/$C158*100</f>
        <v>0.9730419065434226</v>
      </c>
      <c r="X158">
        <f>ABS($C158-T158)/$C158*100</f>
        <v>0.56353308941462643</v>
      </c>
      <c r="Y158">
        <f>ABS($C158-U158)/$C158*100</f>
        <v>1.2115022371894075</v>
      </c>
      <c r="Z158" s="9">
        <f t="shared" si="140"/>
        <v>2.8328661632962451</v>
      </c>
      <c r="AA158" s="9">
        <f t="shared" si="141"/>
        <v>0.87280148409273295</v>
      </c>
      <c r="AB158" s="9">
        <f t="shared" si="142"/>
        <v>-0.50547927429320794</v>
      </c>
      <c r="AC158" s="9">
        <f t="shared" si="143"/>
        <v>-1.0866962085495686</v>
      </c>
      <c r="AD158">
        <f>ABS(Z158)</f>
        <v>2.8328661632962451</v>
      </c>
      <c r="AE158">
        <f>ABS(AA158)</f>
        <v>0.87280148409273295</v>
      </c>
      <c r="AF158">
        <f t="shared" si="144"/>
        <v>0.50547927429320794</v>
      </c>
      <c r="AG158">
        <f t="shared" si="145"/>
        <v>1.0866962085495686</v>
      </c>
      <c r="AH158" s="9">
        <f t="shared" si="146"/>
        <v>8.0251306991487876</v>
      </c>
      <c r="AI158" s="9">
        <f t="shared" si="147"/>
        <v>0.76178243063447715</v>
      </c>
      <c r="AJ158" s="9">
        <f t="shared" si="148"/>
        <v>0.25550929673998812</v>
      </c>
      <c r="AK158" s="9">
        <f t="shared" si="149"/>
        <v>1.1809086496760075</v>
      </c>
      <c r="AL158" s="21">
        <f t="shared" si="150"/>
        <v>3.1582181547061369E-2</v>
      </c>
      <c r="AM158" s="21">
        <f t="shared" si="151"/>
        <v>9.7304190654342263E-3</v>
      </c>
      <c r="AN158" s="21">
        <f t="shared" si="152"/>
        <v>-5.635330894146264E-3</v>
      </c>
      <c r="AO158" s="21">
        <f t="shared" si="153"/>
        <v>-1.2115022371894074E-2</v>
      </c>
      <c r="AP158" s="21">
        <f t="shared" si="154"/>
        <v>3.1582181547061369E-2</v>
      </c>
      <c r="AQ158" s="21">
        <f t="shared" si="154"/>
        <v>9.7304190654342263E-3</v>
      </c>
      <c r="AR158" s="21">
        <f t="shared" si="154"/>
        <v>5.635330894146264E-3</v>
      </c>
      <c r="AS158" s="21">
        <f t="shared" si="154"/>
        <v>1.2115022371894074E-2</v>
      </c>
      <c r="AT158" s="21"/>
      <c r="AZ158">
        <f t="shared" si="207"/>
        <v>146.56000700399983</v>
      </c>
      <c r="BA158">
        <f t="shared" si="191"/>
        <v>145.28976361864076</v>
      </c>
      <c r="BB158">
        <f t="shared" si="192"/>
        <v>144.32747179696713</v>
      </c>
      <c r="BC158">
        <f t="shared" si="193"/>
        <v>144.11432063130874</v>
      </c>
      <c r="BD158" s="9">
        <f t="shared" si="155"/>
        <v>-8.9878790039998364</v>
      </c>
      <c r="BE158" s="9">
        <f t="shared" si="156"/>
        <v>-7.7176356186407702</v>
      </c>
      <c r="BF158" s="9">
        <f t="shared" si="157"/>
        <v>-6.7553437969671393</v>
      </c>
      <c r="BG158" s="9">
        <f t="shared" si="158"/>
        <v>-6.5421926313087511</v>
      </c>
      <c r="BH158">
        <f t="shared" si="159"/>
        <v>8.9878790039998364</v>
      </c>
      <c r="BI158">
        <f t="shared" si="160"/>
        <v>7.7176356186407702</v>
      </c>
      <c r="BJ158">
        <f t="shared" si="161"/>
        <v>6.7553437969671393</v>
      </c>
      <c r="BK158">
        <f t="shared" si="162"/>
        <v>6.5421926313087511</v>
      </c>
      <c r="BL158" s="9">
        <f t="shared" si="163"/>
        <v>80.781968990541088</v>
      </c>
      <c r="BM158" s="9">
        <f t="shared" si="164"/>
        <v>59.561899542112705</v>
      </c>
      <c r="BN158" s="9">
        <f t="shared" si="165"/>
        <v>45.634669815222409</v>
      </c>
      <c r="BO158" s="9">
        <f t="shared" si="166"/>
        <v>42.800284425150522</v>
      </c>
      <c r="BP158" s="21">
        <f t="shared" si="167"/>
        <v>-6.5332121663479958E-2</v>
      </c>
      <c r="BQ158" s="21">
        <f t="shared" si="168"/>
        <v>-5.6098831433651811E-2</v>
      </c>
      <c r="BR158" s="21">
        <f t="shared" si="169"/>
        <v>-4.9104014709775656E-2</v>
      </c>
      <c r="BS158" s="21">
        <f t="shared" si="170"/>
        <v>-4.7554637166830414E-2</v>
      </c>
      <c r="BT158" s="21">
        <f t="shared" si="171"/>
        <v>6.5332121663479958E-2</v>
      </c>
      <c r="BU158" s="21">
        <f t="shared" si="172"/>
        <v>5.6098831433651811E-2</v>
      </c>
      <c r="BV158" s="21">
        <f t="shared" si="173"/>
        <v>4.9104014709775656E-2</v>
      </c>
      <c r="BW158" s="21">
        <f t="shared" si="174"/>
        <v>4.7554637166830414E-2</v>
      </c>
      <c r="CA158">
        <f t="shared" si="194"/>
        <v>90.203721274293201</v>
      </c>
      <c r="CC158">
        <f t="shared" si="195"/>
        <v>0.72836627729223924</v>
      </c>
      <c r="CD158" s="9">
        <f t="shared" si="175"/>
        <v>90.93208755158544</v>
      </c>
      <c r="CE158">
        <f t="shared" si="176"/>
        <v>1.2338455515854463</v>
      </c>
      <c r="CG158">
        <f t="shared" si="196"/>
        <v>0.99895412266415395</v>
      </c>
      <c r="CH158" s="9">
        <f t="shared" si="177"/>
        <v>91.20267539695736</v>
      </c>
      <c r="CI158">
        <f t="shared" si="178"/>
        <v>1.5044333969573671</v>
      </c>
      <c r="CK158">
        <f t="shared" si="197"/>
        <v>1.3846736554574874</v>
      </c>
      <c r="CL158" s="9">
        <f t="shared" si="179"/>
        <v>91.588394929750692</v>
      </c>
      <c r="CM158">
        <f t="shared" si="180"/>
        <v>1.8901529297506983</v>
      </c>
      <c r="CO158">
        <f t="shared" si="198"/>
        <v>1.5794453640602752</v>
      </c>
      <c r="CP158" s="9">
        <f t="shared" si="181"/>
        <v>91.783166638353478</v>
      </c>
      <c r="CQ158">
        <f t="shared" si="182"/>
        <v>2.0849246383534847</v>
      </c>
      <c r="CY158">
        <f t="shared" si="208"/>
        <v>144.32747179696713</v>
      </c>
      <c r="DA158">
        <f t="shared" si="199"/>
        <v>-0.48709859062531935</v>
      </c>
      <c r="DB158" s="9">
        <f t="shared" si="183"/>
        <v>143.84037320634181</v>
      </c>
      <c r="DC158">
        <f t="shared" si="184"/>
        <v>6.2682452063418168</v>
      </c>
      <c r="DE158">
        <f t="shared" si="200"/>
        <v>-0.65992326662352774</v>
      </c>
      <c r="DF158" s="9">
        <f t="shared" si="185"/>
        <v>143.66754853034359</v>
      </c>
      <c r="DG158">
        <f t="shared" si="186"/>
        <v>6.0954205303436026</v>
      </c>
      <c r="DI158">
        <f t="shared" si="201"/>
        <v>-0.61458741163591424</v>
      </c>
      <c r="DJ158" s="9">
        <f t="shared" si="187"/>
        <v>143.71288438533122</v>
      </c>
      <c r="DK158">
        <f t="shared" si="188"/>
        <v>6.1407563853312297</v>
      </c>
      <c r="DM158">
        <f t="shared" si="202"/>
        <v>-0.50522717161072783</v>
      </c>
      <c r="DN158" s="9">
        <f t="shared" si="189"/>
        <v>143.8222446253564</v>
      </c>
      <c r="DO158">
        <f t="shared" si="190"/>
        <v>6.2501166253564122</v>
      </c>
    </row>
    <row r="159" spans="1:119" x14ac:dyDescent="0.2">
      <c r="A159" s="3">
        <v>44007</v>
      </c>
      <c r="B159" s="4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  <c r="R159">
        <f t="shared" si="203"/>
        <v>87.318634422831138</v>
      </c>
      <c r="S159">
        <f t="shared" si="204"/>
        <v>89.104736990816932</v>
      </c>
      <c r="T159">
        <f t="shared" si="205"/>
        <v>89.900433709717277</v>
      </c>
      <c r="U159">
        <f t="shared" si="206"/>
        <v>89.937315165880904</v>
      </c>
      <c r="V159">
        <f>ABS($C159-R159)/$C159*100</f>
        <v>3.9283104494613101</v>
      </c>
      <c r="W159">
        <f>ABS($C159-S159)/$C159*100</f>
        <v>1.9631641487756399</v>
      </c>
      <c r="X159">
        <f>ABS($C159-T159)/$C159*100</f>
        <v>1.0877046473775229</v>
      </c>
      <c r="Y159">
        <f>ABS($C159-U159)/$C159*100</f>
        <v>1.0471260946992262</v>
      </c>
      <c r="Z159" s="9">
        <f t="shared" si="140"/>
        <v>3.5704035771688609</v>
      </c>
      <c r="AA159" s="9">
        <f t="shared" si="141"/>
        <v>1.7843010091830678</v>
      </c>
      <c r="AB159" s="9">
        <f t="shared" si="142"/>
        <v>0.98860429028272279</v>
      </c>
      <c r="AC159" s="9">
        <f t="shared" si="143"/>
        <v>0.95172283411909575</v>
      </c>
      <c r="AD159">
        <f>ABS(Z159)</f>
        <v>3.5704035771688609</v>
      </c>
      <c r="AE159">
        <f>ABS(AA159)</f>
        <v>1.7843010091830678</v>
      </c>
      <c r="AF159">
        <f t="shared" si="144"/>
        <v>0.98860429028272279</v>
      </c>
      <c r="AG159">
        <f t="shared" si="145"/>
        <v>0.95172283411909575</v>
      </c>
      <c r="AH159" s="9">
        <f t="shared" si="146"/>
        <v>12.747781703860198</v>
      </c>
      <c r="AI159" s="9">
        <f t="shared" si="147"/>
        <v>3.1837300913717139</v>
      </c>
      <c r="AJ159" s="9">
        <f t="shared" si="148"/>
        <v>0.97733844276540605</v>
      </c>
      <c r="AK159" s="9">
        <f t="shared" si="149"/>
        <v>0.90577635298368386</v>
      </c>
      <c r="AL159" s="21">
        <f t="shared" si="150"/>
        <v>3.92831044946131E-2</v>
      </c>
      <c r="AM159" s="21">
        <f t="shared" si="151"/>
        <v>1.96316414877564E-2</v>
      </c>
      <c r="AN159" s="21">
        <f t="shared" si="152"/>
        <v>1.0877046473775229E-2</v>
      </c>
      <c r="AO159" s="21">
        <f t="shared" si="153"/>
        <v>1.0471260946992262E-2</v>
      </c>
      <c r="AP159" s="21">
        <f t="shared" si="154"/>
        <v>3.92831044946131E-2</v>
      </c>
      <c r="AQ159" s="21">
        <f t="shared" si="154"/>
        <v>1.96316414877564E-2</v>
      </c>
      <c r="AR159" s="21">
        <f t="shared" si="154"/>
        <v>1.0877046473775229E-2</v>
      </c>
      <c r="AS159" s="21">
        <f t="shared" si="154"/>
        <v>1.0471260946992262E-2</v>
      </c>
      <c r="AT159" s="21"/>
      <c r="AZ159">
        <f t="shared" si="207"/>
        <v>145.12194636335985</v>
      </c>
      <c r="BA159">
        <f t="shared" si="191"/>
        <v>142.8201202206757</v>
      </c>
      <c r="BB159">
        <f t="shared" si="192"/>
        <v>140.27426551878685</v>
      </c>
      <c r="BC159">
        <f t="shared" si="193"/>
        <v>139.01141037888792</v>
      </c>
      <c r="BD159" s="9">
        <f t="shared" si="155"/>
        <v>-3.4629343633598637</v>
      </c>
      <c r="BE159" s="9">
        <f t="shared" si="156"/>
        <v>-1.1611082206757146</v>
      </c>
      <c r="BF159" s="9">
        <f t="shared" si="157"/>
        <v>1.384746481213142</v>
      </c>
      <c r="BG159" s="9">
        <f t="shared" si="158"/>
        <v>2.6476016211120736</v>
      </c>
      <c r="BH159">
        <f t="shared" si="159"/>
        <v>3.4629343633598637</v>
      </c>
      <c r="BI159">
        <f t="shared" si="160"/>
        <v>1.1611082206757146</v>
      </c>
      <c r="BJ159">
        <f t="shared" si="161"/>
        <v>1.384746481213142</v>
      </c>
      <c r="BK159">
        <f t="shared" si="162"/>
        <v>2.6476016211120736</v>
      </c>
      <c r="BL159" s="9">
        <f t="shared" si="163"/>
        <v>11.991914404938585</v>
      </c>
      <c r="BM159" s="9">
        <f t="shared" si="164"/>
        <v>1.348172300120724</v>
      </c>
      <c r="BN159" s="9">
        <f t="shared" si="165"/>
        <v>1.9175228172321788</v>
      </c>
      <c r="BO159" s="9">
        <f t="shared" si="166"/>
        <v>7.0097943441152806</v>
      </c>
      <c r="BP159" s="21">
        <f t="shared" si="167"/>
        <v>-2.4445563430584027E-2</v>
      </c>
      <c r="BQ159" s="21">
        <f t="shared" si="168"/>
        <v>-8.196500909350651E-3</v>
      </c>
      <c r="BR159" s="21">
        <f t="shared" si="169"/>
        <v>9.7752092271626324E-3</v>
      </c>
      <c r="BS159" s="21">
        <f t="shared" si="170"/>
        <v>1.8689962493258626E-2</v>
      </c>
      <c r="BT159" s="21">
        <f t="shared" si="171"/>
        <v>2.4445563430584027E-2</v>
      </c>
      <c r="BU159" s="21">
        <f t="shared" si="172"/>
        <v>8.196500909350651E-3</v>
      </c>
      <c r="BV159" s="21">
        <f t="shared" si="173"/>
        <v>9.7752092271626324E-3</v>
      </c>
      <c r="BW159" s="21">
        <f t="shared" si="174"/>
        <v>1.8689962493258626E-2</v>
      </c>
      <c r="CA159">
        <f t="shared" si="194"/>
        <v>89.900433709717277</v>
      </c>
      <c r="CC159">
        <f t="shared" si="195"/>
        <v>0.56330166259333292</v>
      </c>
      <c r="CD159" s="9">
        <f t="shared" si="175"/>
        <v>90.463735372310609</v>
      </c>
      <c r="CE159">
        <f t="shared" si="176"/>
        <v>0.42530262768939053</v>
      </c>
      <c r="CG159">
        <f t="shared" si="196"/>
        <v>0.53014711525772562</v>
      </c>
      <c r="CH159" s="9">
        <f t="shared" si="177"/>
        <v>90.430580824974996</v>
      </c>
      <c r="CI159">
        <f t="shared" si="178"/>
        <v>0.45845717502500349</v>
      </c>
      <c r="CK159">
        <f t="shared" si="197"/>
        <v>0.27061925023543532</v>
      </c>
      <c r="CL159" s="9">
        <f t="shared" si="179"/>
        <v>90.171052959952718</v>
      </c>
      <c r="CM159">
        <f t="shared" si="180"/>
        <v>0.71798504004728159</v>
      </c>
      <c r="CO159">
        <f t="shared" si="198"/>
        <v>-3.970495456685677E-2</v>
      </c>
      <c r="CP159" s="9">
        <f t="shared" si="181"/>
        <v>89.860728755150419</v>
      </c>
      <c r="CQ159">
        <f t="shared" si="182"/>
        <v>1.0283092448495808</v>
      </c>
      <c r="CY159">
        <f t="shared" si="208"/>
        <v>140.27426551878685</v>
      </c>
      <c r="DA159">
        <f t="shared" si="199"/>
        <v>-1.0576758206341137</v>
      </c>
      <c r="DB159" s="9">
        <f t="shared" si="183"/>
        <v>139.21658969815275</v>
      </c>
      <c r="DC159">
        <f t="shared" si="184"/>
        <v>2.4424223018472446</v>
      </c>
      <c r="DE159">
        <f t="shared" si="200"/>
        <v>-1.88150515078396</v>
      </c>
      <c r="DF159" s="9">
        <f t="shared" si="185"/>
        <v>138.39276036800288</v>
      </c>
      <c r="DG159">
        <f t="shared" si="186"/>
        <v>3.2662516319971076</v>
      </c>
      <c r="DI159">
        <f t="shared" si="201"/>
        <v>-2.8840758635551982</v>
      </c>
      <c r="DJ159" s="9">
        <f t="shared" si="187"/>
        <v>137.39018965523164</v>
      </c>
      <c r="DK159">
        <f t="shared" si="188"/>
        <v>4.2688223447683527</v>
      </c>
      <c r="DM159">
        <f t="shared" si="202"/>
        <v>-3.5564892032605457</v>
      </c>
      <c r="DN159" s="9">
        <f t="shared" si="189"/>
        <v>136.71777631552629</v>
      </c>
      <c r="DO159">
        <f t="shared" si="190"/>
        <v>4.9412356844736962</v>
      </c>
    </row>
    <row r="160" spans="1:119" x14ac:dyDescent="0.2">
      <c r="A160" s="3">
        <v>44008</v>
      </c>
      <c r="B160" s="4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  <c r="R160">
        <f t="shared" si="203"/>
        <v>87.889898995178157</v>
      </c>
      <c r="S160">
        <f t="shared" si="204"/>
        <v>89.675713313755509</v>
      </c>
      <c r="T160">
        <f t="shared" si="205"/>
        <v>90.493596283886916</v>
      </c>
      <c r="U160">
        <f t="shared" si="206"/>
        <v>90.679658976493798</v>
      </c>
      <c r="V160">
        <f>ABS($C160-R160)/$C160*100</f>
        <v>0.23440911671917486</v>
      </c>
      <c r="W160">
        <f>ABS($C160-S160)/$C160*100</f>
        <v>1.7927046100865347</v>
      </c>
      <c r="X160">
        <f>ABS($C160-T160)/$C160*100</f>
        <v>2.7211000084361121</v>
      </c>
      <c r="Y160">
        <f>ABS($C160-U160)/$C160*100</f>
        <v>2.9323035105618591</v>
      </c>
      <c r="Z160" s="9">
        <f t="shared" si="140"/>
        <v>0.206506004821847</v>
      </c>
      <c r="AA160" s="9">
        <f t="shared" si="141"/>
        <v>-1.5793083137555044</v>
      </c>
      <c r="AB160" s="9">
        <f t="shared" si="142"/>
        <v>-2.3971912838869116</v>
      </c>
      <c r="AC160" s="9">
        <f t="shared" si="143"/>
        <v>-2.5832539764937934</v>
      </c>
      <c r="AD160">
        <f>ABS(Z160)</f>
        <v>0.206506004821847</v>
      </c>
      <c r="AE160">
        <f>ABS(AA160)</f>
        <v>1.5793083137555044</v>
      </c>
      <c r="AF160">
        <f t="shared" si="144"/>
        <v>2.3971912838869116</v>
      </c>
      <c r="AG160">
        <f t="shared" si="145"/>
        <v>2.5832539764937934</v>
      </c>
      <c r="AH160" s="9">
        <f t="shared" si="146"/>
        <v>4.2644730027480697E-2</v>
      </c>
      <c r="AI160" s="9">
        <f t="shared" si="147"/>
        <v>2.4942147498972549</v>
      </c>
      <c r="AJ160" s="9">
        <f t="shared" si="148"/>
        <v>5.7465260515433796</v>
      </c>
      <c r="AK160" s="9">
        <f t="shared" si="149"/>
        <v>6.6732011070709962</v>
      </c>
      <c r="AL160" s="21">
        <f t="shared" si="150"/>
        <v>2.3440911671917487E-3</v>
      </c>
      <c r="AM160" s="21">
        <f t="shared" si="151"/>
        <v>-1.7927046100865346E-2</v>
      </c>
      <c r="AN160" s="21">
        <f t="shared" si="152"/>
        <v>-2.7211000084361121E-2</v>
      </c>
      <c r="AO160" s="21">
        <f t="shared" si="153"/>
        <v>-2.9323035105618591E-2</v>
      </c>
      <c r="AP160" s="21">
        <f t="shared" si="154"/>
        <v>2.3440911671917487E-3</v>
      </c>
      <c r="AQ160" s="21">
        <f t="shared" si="154"/>
        <v>1.7927046100865346E-2</v>
      </c>
      <c r="AR160" s="21">
        <f t="shared" si="154"/>
        <v>2.7211000084361121E-2</v>
      </c>
      <c r="AS160" s="21">
        <f t="shared" si="154"/>
        <v>2.9323035105618591E-2</v>
      </c>
      <c r="AT160" s="21"/>
      <c r="AZ160">
        <f t="shared" si="207"/>
        <v>144.56787686522227</v>
      </c>
      <c r="BA160">
        <f t="shared" si="191"/>
        <v>142.44856559005947</v>
      </c>
      <c r="BB160">
        <f t="shared" si="192"/>
        <v>141.10511340751472</v>
      </c>
      <c r="BC160">
        <f t="shared" si="193"/>
        <v>141.07653964335535</v>
      </c>
      <c r="BD160" s="9">
        <f t="shared" si="155"/>
        <v>-7.1349698652222742</v>
      </c>
      <c r="BE160" s="9">
        <f t="shared" si="156"/>
        <v>-5.0156585900594735</v>
      </c>
      <c r="BF160" s="9">
        <f t="shared" si="157"/>
        <v>-3.6722064075147216</v>
      </c>
      <c r="BG160" s="9">
        <f t="shared" si="158"/>
        <v>-3.6436326433553461</v>
      </c>
      <c r="BH160">
        <f t="shared" si="159"/>
        <v>7.1349698652222742</v>
      </c>
      <c r="BI160">
        <f t="shared" si="160"/>
        <v>5.0156585900594735</v>
      </c>
      <c r="BJ160">
        <f t="shared" si="161"/>
        <v>3.6722064075147216</v>
      </c>
      <c r="BK160">
        <f t="shared" si="162"/>
        <v>3.6436326433553461</v>
      </c>
      <c r="BL160" s="9">
        <f t="shared" si="163"/>
        <v>50.907794977629955</v>
      </c>
      <c r="BM160" s="9">
        <f t="shared" si="164"/>
        <v>25.156831092037386</v>
      </c>
      <c r="BN160" s="9">
        <f t="shared" si="165"/>
        <v>13.485099899392178</v>
      </c>
      <c r="BO160" s="9">
        <f t="shared" si="166"/>
        <v>13.276058839724667</v>
      </c>
      <c r="BP160" s="21">
        <f t="shared" si="167"/>
        <v>-5.1916022304776502E-2</v>
      </c>
      <c r="BQ160" s="21">
        <f t="shared" si="168"/>
        <v>-3.6495324879211595E-2</v>
      </c>
      <c r="BR160" s="21">
        <f t="shared" si="169"/>
        <v>-2.671999368764514E-2</v>
      </c>
      <c r="BS160" s="21">
        <f t="shared" si="170"/>
        <v>-2.651208304394919E-2</v>
      </c>
      <c r="BT160" s="21">
        <f t="shared" si="171"/>
        <v>5.1916022304776502E-2</v>
      </c>
      <c r="BU160" s="21">
        <f t="shared" si="172"/>
        <v>3.6495324879211595E-2</v>
      </c>
      <c r="BV160" s="21">
        <f t="shared" si="173"/>
        <v>2.671999368764514E-2</v>
      </c>
      <c r="BW160" s="21">
        <f t="shared" si="174"/>
        <v>2.651208304394919E-2</v>
      </c>
      <c r="CA160">
        <f t="shared" si="194"/>
        <v>90.493596283886916</v>
      </c>
      <c r="CC160">
        <f t="shared" si="195"/>
        <v>0.56807940844554194</v>
      </c>
      <c r="CD160" s="9">
        <f t="shared" si="175"/>
        <v>91.061675692332457</v>
      </c>
      <c r="CE160">
        <f t="shared" si="176"/>
        <v>2.965270692332453</v>
      </c>
      <c r="CG160">
        <f t="shared" si="196"/>
        <v>0.55283268046601464</v>
      </c>
      <c r="CH160" s="9">
        <f t="shared" si="177"/>
        <v>91.046428964352927</v>
      </c>
      <c r="CI160">
        <f t="shared" si="178"/>
        <v>2.9500239643529227</v>
      </c>
      <c r="CK160">
        <f t="shared" si="197"/>
        <v>0.48349784403201002</v>
      </c>
      <c r="CL160" s="9">
        <f t="shared" si="179"/>
        <v>90.977094127918932</v>
      </c>
      <c r="CM160">
        <f t="shared" si="180"/>
        <v>2.8806891279189273</v>
      </c>
      <c r="CO160">
        <f t="shared" si="198"/>
        <v>0.50456112014652998</v>
      </c>
      <c r="CP160" s="9">
        <f t="shared" si="181"/>
        <v>90.998157404033449</v>
      </c>
      <c r="CQ160">
        <f t="shared" si="182"/>
        <v>2.901752404033445</v>
      </c>
      <c r="CY160">
        <f t="shared" si="208"/>
        <v>141.10511340751472</v>
      </c>
      <c r="DA160">
        <f t="shared" si="199"/>
        <v>-0.7555120271361957</v>
      </c>
      <c r="DB160" s="9">
        <f t="shared" si="183"/>
        <v>140.34960138037852</v>
      </c>
      <c r="DC160">
        <f t="shared" si="184"/>
        <v>2.9166943803785159</v>
      </c>
      <c r="DE160">
        <f t="shared" si="200"/>
        <v>-0.90505805655969973</v>
      </c>
      <c r="DF160" s="9">
        <f t="shared" si="185"/>
        <v>140.20005535095501</v>
      </c>
      <c r="DG160">
        <f t="shared" si="186"/>
        <v>2.7671483509550114</v>
      </c>
      <c r="DI160">
        <f t="shared" si="201"/>
        <v>-0.43222618704837057</v>
      </c>
      <c r="DJ160" s="9">
        <f t="shared" si="187"/>
        <v>140.67288722046635</v>
      </c>
      <c r="DK160">
        <f t="shared" si="188"/>
        <v>3.2399802204663501</v>
      </c>
      <c r="DM160">
        <f t="shared" si="202"/>
        <v>0.216620695849495</v>
      </c>
      <c r="DN160" s="9">
        <f t="shared" si="189"/>
        <v>141.32173410336421</v>
      </c>
      <c r="DO160">
        <f t="shared" si="190"/>
        <v>3.888827103364207</v>
      </c>
    </row>
    <row r="161" spans="1:119" x14ac:dyDescent="0.2">
      <c r="A161" s="3">
        <v>44011</v>
      </c>
      <c r="B161" s="4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  <c r="R161">
        <f t="shared" si="203"/>
        <v>87.922939955949658</v>
      </c>
      <c r="S161">
        <f t="shared" si="204"/>
        <v>89.170334653353748</v>
      </c>
      <c r="T161">
        <f t="shared" si="205"/>
        <v>89.055281513554775</v>
      </c>
      <c r="U161">
        <f t="shared" si="206"/>
        <v>88.664720874828646</v>
      </c>
      <c r="V161">
        <f>ABS($C161-R161)/$C161*100</f>
        <v>2.4452146384830038</v>
      </c>
      <c r="W161">
        <f>ABS($C161-S161)/$C161*100</f>
        <v>1.0611694504203877</v>
      </c>
      <c r="X161">
        <f>ABS($C161-T161)/$C161*100</f>
        <v>1.1888265142524299</v>
      </c>
      <c r="Y161">
        <f>ABS($C161-U161)/$C161*100</f>
        <v>1.6221725704770456</v>
      </c>
      <c r="Z161" s="9">
        <f t="shared" si="140"/>
        <v>2.2037920440503456</v>
      </c>
      <c r="AA161" s="9">
        <f t="shared" si="141"/>
        <v>0.95639734664625564</v>
      </c>
      <c r="AB161" s="9">
        <f t="shared" si="142"/>
        <v>1.0714504864452294</v>
      </c>
      <c r="AC161" s="9">
        <f t="shared" si="143"/>
        <v>1.4620111251713581</v>
      </c>
      <c r="AD161">
        <f>ABS(Z161)</f>
        <v>2.2037920440503456</v>
      </c>
      <c r="AE161">
        <f>ABS(AA161)</f>
        <v>0.95639734664625564</v>
      </c>
      <c r="AF161">
        <f t="shared" si="144"/>
        <v>1.0714504864452294</v>
      </c>
      <c r="AG161">
        <f t="shared" si="145"/>
        <v>1.4620111251713581</v>
      </c>
      <c r="AH161" s="9">
        <f t="shared" si="146"/>
        <v>4.8566993734196</v>
      </c>
      <c r="AI161" s="9">
        <f t="shared" si="147"/>
        <v>0.91469588467199803</v>
      </c>
      <c r="AJ161" s="9">
        <f t="shared" si="148"/>
        <v>1.1480061449037189</v>
      </c>
      <c r="AK161" s="9">
        <f t="shared" si="149"/>
        <v>2.1374765301248204</v>
      </c>
      <c r="AL161" s="21">
        <f t="shared" si="150"/>
        <v>2.4452146384830037E-2</v>
      </c>
      <c r="AM161" s="21">
        <f t="shared" si="151"/>
        <v>1.0611694504203876E-2</v>
      </c>
      <c r="AN161" s="21">
        <f t="shared" si="152"/>
        <v>1.18882651425243E-2</v>
      </c>
      <c r="AO161" s="21">
        <f t="shared" si="153"/>
        <v>1.6221725704770457E-2</v>
      </c>
      <c r="AP161" s="21">
        <f t="shared" si="154"/>
        <v>2.4452146384830037E-2</v>
      </c>
      <c r="AQ161" s="21">
        <f t="shared" si="154"/>
        <v>1.0611694504203876E-2</v>
      </c>
      <c r="AR161" s="21">
        <f t="shared" si="154"/>
        <v>1.18882651425243E-2</v>
      </c>
      <c r="AS161" s="21">
        <f t="shared" si="154"/>
        <v>1.6221725704770457E-2</v>
      </c>
      <c r="AT161" s="21"/>
      <c r="AZ161">
        <f t="shared" si="207"/>
        <v>143.42628168678669</v>
      </c>
      <c r="BA161">
        <f t="shared" si="191"/>
        <v>140.84355484124043</v>
      </c>
      <c r="BB161">
        <f t="shared" si="192"/>
        <v>138.90178956300588</v>
      </c>
      <c r="BC161">
        <f t="shared" si="193"/>
        <v>138.23450618153817</v>
      </c>
      <c r="BD161" s="9">
        <f t="shared" si="155"/>
        <v>-0.99165068678669854</v>
      </c>
      <c r="BE161" s="9">
        <f t="shared" si="156"/>
        <v>1.591076158759563</v>
      </c>
      <c r="BF161" s="9">
        <f t="shared" si="157"/>
        <v>3.5328414369941186</v>
      </c>
      <c r="BG161" s="9">
        <f t="shared" si="158"/>
        <v>4.2001248184618305</v>
      </c>
      <c r="BH161">
        <f t="shared" si="159"/>
        <v>0.99165068678669854</v>
      </c>
      <c r="BI161">
        <f t="shared" si="160"/>
        <v>1.591076158759563</v>
      </c>
      <c r="BJ161">
        <f t="shared" si="161"/>
        <v>3.5328414369941186</v>
      </c>
      <c r="BK161">
        <f t="shared" si="162"/>
        <v>4.2001248184618305</v>
      </c>
      <c r="BL161" s="9">
        <f t="shared" si="163"/>
        <v>0.98337108460453093</v>
      </c>
      <c r="BM161" s="9">
        <f t="shared" si="164"/>
        <v>2.5315233429730859</v>
      </c>
      <c r="BN161" s="9">
        <f t="shared" si="165"/>
        <v>12.480968618942669</v>
      </c>
      <c r="BO161" s="9">
        <f t="shared" si="166"/>
        <v>17.641048490659024</v>
      </c>
      <c r="BP161" s="21">
        <f t="shared" si="167"/>
        <v>-6.96214593195877E-3</v>
      </c>
      <c r="BQ161" s="21">
        <f t="shared" si="168"/>
        <v>1.1170571002213381E-2</v>
      </c>
      <c r="BR161" s="21">
        <f t="shared" si="169"/>
        <v>2.4803247722768481E-2</v>
      </c>
      <c r="BS161" s="21">
        <f t="shared" si="170"/>
        <v>2.9488087194622148E-2</v>
      </c>
      <c r="BT161" s="21">
        <f t="shared" si="171"/>
        <v>6.96214593195877E-3</v>
      </c>
      <c r="BU161" s="21">
        <f t="shared" si="172"/>
        <v>1.1170571002213381E-2</v>
      </c>
      <c r="BV161" s="21">
        <f t="shared" si="173"/>
        <v>2.4803247722768481E-2</v>
      </c>
      <c r="BW161" s="21">
        <f t="shared" si="174"/>
        <v>2.9488087194622148E-2</v>
      </c>
      <c r="CA161">
        <f t="shared" si="194"/>
        <v>89.055281513554775</v>
      </c>
      <c r="CC161">
        <f t="shared" si="195"/>
        <v>0.24705633984111258</v>
      </c>
      <c r="CD161" s="9">
        <f t="shared" si="175"/>
        <v>89.302337853395883</v>
      </c>
      <c r="CE161">
        <f t="shared" si="176"/>
        <v>0.82439414660412069</v>
      </c>
      <c r="CG161">
        <f t="shared" si="196"/>
        <v>-0.1639804018213214</v>
      </c>
      <c r="CH161" s="9">
        <f t="shared" si="177"/>
        <v>88.891301111733455</v>
      </c>
      <c r="CI161">
        <f t="shared" si="178"/>
        <v>1.2354308882665492</v>
      </c>
      <c r="CK161">
        <f t="shared" si="197"/>
        <v>-0.78489848144832985</v>
      </c>
      <c r="CL161" s="9">
        <f t="shared" si="179"/>
        <v>88.270383032106452</v>
      </c>
      <c r="CM161">
        <f t="shared" si="180"/>
        <v>1.8563489678935525</v>
      </c>
      <c r="CO161">
        <f t="shared" si="198"/>
        <v>-1.1663121456651273</v>
      </c>
      <c r="CP161" s="9">
        <f t="shared" si="181"/>
        <v>87.888969367889644</v>
      </c>
      <c r="CQ161">
        <f t="shared" si="182"/>
        <v>2.2377626321103605</v>
      </c>
      <c r="CY161">
        <f t="shared" si="208"/>
        <v>138.90178956300588</v>
      </c>
      <c r="DA161">
        <f t="shared" si="199"/>
        <v>-0.98716191791581953</v>
      </c>
      <c r="DB161" s="9">
        <f t="shared" si="183"/>
        <v>137.91462764509006</v>
      </c>
      <c r="DC161">
        <f t="shared" si="184"/>
        <v>4.5200033549099317</v>
      </c>
      <c r="DE161">
        <f t="shared" si="200"/>
        <v>-1.3724337402213918</v>
      </c>
      <c r="DF161" s="9">
        <f t="shared" si="185"/>
        <v>137.52935582278448</v>
      </c>
      <c r="DG161">
        <f t="shared" si="186"/>
        <v>4.9052751772155148</v>
      </c>
      <c r="DI161">
        <f t="shared" si="201"/>
        <v>-1.6011506409722833</v>
      </c>
      <c r="DJ161" s="9">
        <f t="shared" si="187"/>
        <v>137.30063892203358</v>
      </c>
      <c r="DK161">
        <f t="shared" si="188"/>
        <v>5.1339920779664112</v>
      </c>
      <c r="DM161">
        <f t="shared" si="202"/>
        <v>-1.8645316088586767</v>
      </c>
      <c r="DN161" s="9">
        <f t="shared" si="189"/>
        <v>137.03725795414721</v>
      </c>
      <c r="DO161">
        <f t="shared" si="190"/>
        <v>5.3973730458527882</v>
      </c>
    </row>
    <row r="162" spans="1:119" x14ac:dyDescent="0.2">
      <c r="A162" s="3">
        <v>44012</v>
      </c>
      <c r="B162" s="4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  <c r="R162">
        <f t="shared" si="203"/>
        <v>88.275546682997714</v>
      </c>
      <c r="S162">
        <f t="shared" si="204"/>
        <v>89.47638180428055</v>
      </c>
      <c r="T162">
        <f t="shared" si="205"/>
        <v>89.698151805421915</v>
      </c>
      <c r="U162">
        <f t="shared" si="206"/>
        <v>89.805089552462306</v>
      </c>
      <c r="V162">
        <f>ABS($C162-R162)/$C162*100</f>
        <v>2.8648174234122092</v>
      </c>
      <c r="W162">
        <f>ABS($C162-S162)/$C162*100</f>
        <v>1.5434623807857411</v>
      </c>
      <c r="X162">
        <f>ABS($C162-T162)/$C162*100</f>
        <v>1.299434783559593</v>
      </c>
      <c r="Y162">
        <f>ABS($C162-U162)/$C162*100</f>
        <v>1.1817643983463573</v>
      </c>
      <c r="Z162" s="9">
        <f t="shared" si="140"/>
        <v>2.6035193170022808</v>
      </c>
      <c r="AA162" s="9">
        <f t="shared" si="141"/>
        <v>1.4026841957194449</v>
      </c>
      <c r="AB162" s="9">
        <f t="shared" si="142"/>
        <v>1.1809141945780794</v>
      </c>
      <c r="AC162" s="9">
        <f t="shared" si="143"/>
        <v>1.0739764475376887</v>
      </c>
      <c r="AD162">
        <f>ABS(Z162)</f>
        <v>2.6035193170022808</v>
      </c>
      <c r="AE162">
        <f>ABS(AA162)</f>
        <v>1.4026841957194449</v>
      </c>
      <c r="AF162">
        <f t="shared" si="144"/>
        <v>1.1809141945780794</v>
      </c>
      <c r="AG162">
        <f t="shared" si="145"/>
        <v>1.0739764475376887</v>
      </c>
      <c r="AH162" s="9">
        <f t="shared" si="146"/>
        <v>6.7783128340040228</v>
      </c>
      <c r="AI162" s="9">
        <f t="shared" si="147"/>
        <v>1.967522952921106</v>
      </c>
      <c r="AJ162" s="9">
        <f t="shared" si="148"/>
        <v>1.394558334955994</v>
      </c>
      <c r="AK162" s="9">
        <f t="shared" si="149"/>
        <v>1.1534254098656738</v>
      </c>
      <c r="AL162" s="21">
        <f t="shared" si="150"/>
        <v>2.8648174234122092E-2</v>
      </c>
      <c r="AM162" s="21">
        <f t="shared" si="151"/>
        <v>1.5434623807857411E-2</v>
      </c>
      <c r="AN162" s="21">
        <f t="shared" si="152"/>
        <v>1.2994347835595929E-2</v>
      </c>
      <c r="AO162" s="21">
        <f t="shared" si="153"/>
        <v>1.1817643983463572E-2</v>
      </c>
      <c r="AP162" s="21">
        <f t="shared" si="154"/>
        <v>2.8648174234122092E-2</v>
      </c>
      <c r="AQ162" s="21">
        <f t="shared" si="154"/>
        <v>1.5434623807857411E-2</v>
      </c>
      <c r="AR162" s="21">
        <f t="shared" si="154"/>
        <v>1.2994347835595929E-2</v>
      </c>
      <c r="AS162" s="21">
        <f t="shared" si="154"/>
        <v>1.1817643983463572E-2</v>
      </c>
      <c r="AT162" s="21"/>
      <c r="AZ162">
        <f t="shared" si="207"/>
        <v>143.26761757690082</v>
      </c>
      <c r="BA162">
        <f t="shared" si="191"/>
        <v>141.35269921204349</v>
      </c>
      <c r="BB162">
        <f t="shared" si="192"/>
        <v>141.02149442520235</v>
      </c>
      <c r="BC162">
        <f t="shared" si="193"/>
        <v>141.51060353993839</v>
      </c>
      <c r="BD162" s="9">
        <f t="shared" si="155"/>
        <v>0.50940542309919579</v>
      </c>
      <c r="BE162" s="9">
        <f t="shared" si="156"/>
        <v>2.4243237879565243</v>
      </c>
      <c r="BF162" s="9">
        <f t="shared" si="157"/>
        <v>2.7555285747976654</v>
      </c>
      <c r="BG162" s="9">
        <f t="shared" si="158"/>
        <v>2.266419460061627</v>
      </c>
      <c r="BH162">
        <f t="shared" si="159"/>
        <v>0.50940542309919579</v>
      </c>
      <c r="BI162">
        <f t="shared" si="160"/>
        <v>2.4243237879565243</v>
      </c>
      <c r="BJ162">
        <f t="shared" si="161"/>
        <v>2.7555285747976654</v>
      </c>
      <c r="BK162">
        <f t="shared" si="162"/>
        <v>2.266419460061627</v>
      </c>
      <c r="BL162" s="9">
        <f t="shared" si="163"/>
        <v>0.25949388508287069</v>
      </c>
      <c r="BM162" s="9">
        <f t="shared" si="164"/>
        <v>5.8773458288518707</v>
      </c>
      <c r="BN162" s="9">
        <f t="shared" si="165"/>
        <v>7.5929377265264533</v>
      </c>
      <c r="BO162" s="9">
        <f t="shared" si="166"/>
        <v>5.1366571689460372</v>
      </c>
      <c r="BP162" s="21">
        <f t="shared" si="167"/>
        <v>3.543023860628939E-3</v>
      </c>
      <c r="BQ162" s="21">
        <f t="shared" si="168"/>
        <v>1.6861691370230445E-2</v>
      </c>
      <c r="BR162" s="21">
        <f t="shared" si="169"/>
        <v>1.9165291625197062E-2</v>
      </c>
      <c r="BS162" s="21">
        <f t="shared" si="170"/>
        <v>1.5763432937831983E-2</v>
      </c>
      <c r="BT162" s="21">
        <f t="shared" si="171"/>
        <v>3.543023860628939E-3</v>
      </c>
      <c r="BU162" s="21">
        <f t="shared" si="172"/>
        <v>1.6861691370230445E-2</v>
      </c>
      <c r="BV162" s="21">
        <f t="shared" si="173"/>
        <v>1.9165291625197062E-2</v>
      </c>
      <c r="BW162" s="21">
        <f t="shared" si="174"/>
        <v>1.5763432937831983E-2</v>
      </c>
      <c r="CA162">
        <f t="shared" si="194"/>
        <v>89.698151805421915</v>
      </c>
      <c r="CC162">
        <f t="shared" si="195"/>
        <v>0.31038657216527704</v>
      </c>
      <c r="CD162" s="9">
        <f t="shared" si="175"/>
        <v>90.008538377587186</v>
      </c>
      <c r="CE162">
        <f t="shared" si="176"/>
        <v>0.87052762241280846</v>
      </c>
      <c r="CG162">
        <f t="shared" si="196"/>
        <v>0.1264858479065249</v>
      </c>
      <c r="CH162" s="9">
        <f t="shared" si="177"/>
        <v>89.824637653328438</v>
      </c>
      <c r="CI162">
        <f t="shared" si="178"/>
        <v>1.0544283466715569</v>
      </c>
      <c r="CK162">
        <f t="shared" si="197"/>
        <v>0.15742890893988065</v>
      </c>
      <c r="CL162" s="9">
        <f t="shared" si="179"/>
        <v>89.855580714361793</v>
      </c>
      <c r="CM162">
        <f t="shared" si="180"/>
        <v>1.023485285638202</v>
      </c>
      <c r="CO162">
        <f t="shared" si="198"/>
        <v>0.38958475061262293</v>
      </c>
      <c r="CP162" s="9">
        <f t="shared" si="181"/>
        <v>90.087736556034542</v>
      </c>
      <c r="CQ162">
        <f t="shared" si="182"/>
        <v>0.79132944396545213</v>
      </c>
      <c r="CY162">
        <f t="shared" si="208"/>
        <v>141.02149442520235</v>
      </c>
      <c r="DA162">
        <f t="shared" si="199"/>
        <v>-0.49006323309785293</v>
      </c>
      <c r="DB162" s="9">
        <f t="shared" si="183"/>
        <v>140.53143119210449</v>
      </c>
      <c r="DC162">
        <f t="shared" si="184"/>
        <v>3.2455918078955222</v>
      </c>
      <c r="DE162">
        <f t="shared" si="200"/>
        <v>-0.11526384335096118</v>
      </c>
      <c r="DF162" s="9">
        <f t="shared" si="185"/>
        <v>140.90623058185139</v>
      </c>
      <c r="DG162">
        <f t="shared" si="186"/>
        <v>2.8707924181486248</v>
      </c>
      <c r="DI162">
        <f t="shared" si="201"/>
        <v>0.85461399111909464</v>
      </c>
      <c r="DJ162" s="9">
        <f t="shared" si="187"/>
        <v>141.87610841632144</v>
      </c>
      <c r="DK162">
        <f t="shared" si="188"/>
        <v>1.9009145836785706</v>
      </c>
      <c r="DM162">
        <f t="shared" si="202"/>
        <v>1.5619117562487503</v>
      </c>
      <c r="DN162" s="9">
        <f t="shared" si="189"/>
        <v>142.5834061814511</v>
      </c>
      <c r="DO162">
        <f t="shared" si="190"/>
        <v>1.193616818548918</v>
      </c>
    </row>
    <row r="163" spans="1:119" x14ac:dyDescent="0.2">
      <c r="A163" s="3">
        <v>44013</v>
      </c>
      <c r="B163" s="4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  <c r="R163">
        <f t="shared" si="203"/>
        <v>88.692109773718073</v>
      </c>
      <c r="S163">
        <f t="shared" si="204"/>
        <v>89.92524074691076</v>
      </c>
      <c r="T163">
        <f t="shared" si="205"/>
        <v>90.40670032216876</v>
      </c>
      <c r="U163">
        <f t="shared" si="206"/>
        <v>90.642791181541696</v>
      </c>
      <c r="V163">
        <f>ABS($C163-R163)/$C163*100</f>
        <v>2.221506958040377</v>
      </c>
      <c r="W163">
        <f>ABS($C163-S163)/$C163*100</f>
        <v>0.86204343203149048</v>
      </c>
      <c r="X163">
        <f>ABS($C163-T163)/$C163*100</f>
        <v>0.3312589930384825</v>
      </c>
      <c r="Y163">
        <f>ABS($C163-U163)/$C163*100</f>
        <v>7.0980953544742459E-2</v>
      </c>
      <c r="Z163" s="9">
        <f t="shared" si="140"/>
        <v>2.015066226281931</v>
      </c>
      <c r="AA163" s="9">
        <f t="shared" si="141"/>
        <v>0.7819352530892445</v>
      </c>
      <c r="AB163" s="9">
        <f t="shared" si="142"/>
        <v>0.30047567783124407</v>
      </c>
      <c r="AC163" s="9">
        <f t="shared" si="143"/>
        <v>6.4384818458307791E-2</v>
      </c>
      <c r="AD163">
        <f>ABS(Z163)</f>
        <v>2.015066226281931</v>
      </c>
      <c r="AE163">
        <f>ABS(AA163)</f>
        <v>0.7819352530892445</v>
      </c>
      <c r="AF163">
        <f t="shared" si="144"/>
        <v>0.30047567783124407</v>
      </c>
      <c r="AG163">
        <f t="shared" si="145"/>
        <v>6.4384818458307791E-2</v>
      </c>
      <c r="AH163" s="9">
        <f t="shared" si="146"/>
        <v>4.0604918963021026</v>
      </c>
      <c r="AI163" s="9">
        <f t="shared" si="147"/>
        <v>0.61142274002374086</v>
      </c>
      <c r="AJ163" s="9">
        <f t="shared" si="148"/>
        <v>9.0285632968145582E-2</v>
      </c>
      <c r="AK163" s="9">
        <f t="shared" si="149"/>
        <v>4.1454048479092516E-3</v>
      </c>
      <c r="AL163" s="21">
        <f t="shared" si="150"/>
        <v>2.2215069580403771E-2</v>
      </c>
      <c r="AM163" s="21">
        <f t="shared" si="151"/>
        <v>8.6204343203149045E-3</v>
      </c>
      <c r="AN163" s="21">
        <f t="shared" si="152"/>
        <v>3.3125899303848251E-3</v>
      </c>
      <c r="AO163" s="21">
        <f t="shared" si="153"/>
        <v>7.0980953544742462E-4</v>
      </c>
      <c r="AP163" s="21">
        <f t="shared" si="154"/>
        <v>2.2215069580403771E-2</v>
      </c>
      <c r="AQ163" s="21">
        <f t="shared" si="154"/>
        <v>8.6204343203149045E-3</v>
      </c>
      <c r="AR163" s="21">
        <f t="shared" si="154"/>
        <v>3.3125899303848251E-3</v>
      </c>
      <c r="AS163" s="21">
        <f t="shared" si="154"/>
        <v>7.0980953544742462E-4</v>
      </c>
      <c r="AT163" s="21"/>
      <c r="AZ163">
        <f t="shared" si="207"/>
        <v>143.3491224445967</v>
      </c>
      <c r="BA163">
        <f t="shared" si="191"/>
        <v>142.12848282418958</v>
      </c>
      <c r="BB163">
        <f t="shared" si="192"/>
        <v>142.67481157008095</v>
      </c>
      <c r="BC163">
        <f t="shared" si="193"/>
        <v>143.27841071878646</v>
      </c>
      <c r="BD163" s="9">
        <f t="shared" si="155"/>
        <v>-4.9394444596714493E-2</v>
      </c>
      <c r="BE163" s="9">
        <f t="shared" si="156"/>
        <v>1.1712451758104123</v>
      </c>
      <c r="BF163" s="9">
        <f t="shared" si="157"/>
        <v>0.62491642991903973</v>
      </c>
      <c r="BG163" s="9">
        <f t="shared" si="158"/>
        <v>2.131728121352694E-2</v>
      </c>
      <c r="BH163">
        <f t="shared" si="159"/>
        <v>4.9394444596714493E-2</v>
      </c>
      <c r="BI163">
        <f t="shared" si="160"/>
        <v>1.1712451758104123</v>
      </c>
      <c r="BJ163">
        <f t="shared" si="161"/>
        <v>0.62491642991903973</v>
      </c>
      <c r="BK163">
        <f t="shared" si="162"/>
        <v>2.131728121352694E-2</v>
      </c>
      <c r="BL163" s="9">
        <f t="shared" si="163"/>
        <v>2.4398111570178974E-3</v>
      </c>
      <c r="BM163" s="9">
        <f t="shared" si="164"/>
        <v>1.3718152618591637</v>
      </c>
      <c r="BN163" s="9">
        <f t="shared" si="165"/>
        <v>0.39052054438275807</v>
      </c>
      <c r="BO163" s="9">
        <f t="shared" si="166"/>
        <v>4.5442647833658862E-4</v>
      </c>
      <c r="BP163" s="21">
        <f t="shared" si="167"/>
        <v>-3.4469321949246476E-4</v>
      </c>
      <c r="BQ163" s="21">
        <f t="shared" si="168"/>
        <v>8.1733942705767906E-3</v>
      </c>
      <c r="BR163" s="21">
        <f t="shared" si="169"/>
        <v>4.3609045086187449E-3</v>
      </c>
      <c r="BS163" s="21">
        <f t="shared" si="170"/>
        <v>1.4876009543805235E-4</v>
      </c>
      <c r="BT163" s="21">
        <f t="shared" si="171"/>
        <v>3.4469321949246476E-4</v>
      </c>
      <c r="BU163" s="21">
        <f t="shared" si="172"/>
        <v>8.1733942705767906E-3</v>
      </c>
      <c r="BV163" s="21">
        <f t="shared" si="173"/>
        <v>4.3609045086187449E-3</v>
      </c>
      <c r="BW163" s="21">
        <f t="shared" si="174"/>
        <v>1.4876009543805235E-4</v>
      </c>
      <c r="CA163">
        <f t="shared" si="194"/>
        <v>90.40670032216876</v>
      </c>
      <c r="CC163">
        <f t="shared" si="195"/>
        <v>0.37409248329832789</v>
      </c>
      <c r="CD163" s="9">
        <f t="shared" si="175"/>
        <v>90.780792805467087</v>
      </c>
      <c r="CE163">
        <f t="shared" si="176"/>
        <v>7.3616805467082713E-2</v>
      </c>
      <c r="CG163">
        <f t="shared" si="196"/>
        <v>0.33602840868904005</v>
      </c>
      <c r="CH163" s="9">
        <f t="shared" si="177"/>
        <v>90.742728730857806</v>
      </c>
      <c r="CI163">
        <f t="shared" si="178"/>
        <v>3.5552730857801862E-2</v>
      </c>
      <c r="CK163">
        <f t="shared" si="197"/>
        <v>0.52116785009247701</v>
      </c>
      <c r="CL163" s="9">
        <f t="shared" si="179"/>
        <v>90.927868172261242</v>
      </c>
      <c r="CM163">
        <f t="shared" si="180"/>
        <v>0.22069217226123783</v>
      </c>
      <c r="CO163">
        <f t="shared" si="198"/>
        <v>0.66389358948805377</v>
      </c>
      <c r="CP163" s="9">
        <f t="shared" si="181"/>
        <v>91.070593911656815</v>
      </c>
      <c r="CQ163">
        <f t="shared" si="182"/>
        <v>0.36341791165681059</v>
      </c>
      <c r="CY163">
        <f t="shared" si="208"/>
        <v>142.67481157008095</v>
      </c>
      <c r="DA163">
        <f t="shared" si="199"/>
        <v>-0.14712237262162053</v>
      </c>
      <c r="DB163" s="9">
        <f t="shared" si="183"/>
        <v>142.52768919745932</v>
      </c>
      <c r="DC163">
        <f t="shared" si="184"/>
        <v>0.77203880254066348</v>
      </c>
      <c r="DE163">
        <f t="shared" si="200"/>
        <v>0.52142531241168055</v>
      </c>
      <c r="DF163" s="9">
        <f t="shared" si="185"/>
        <v>143.19623688249263</v>
      </c>
      <c r="DG163">
        <f t="shared" si="186"/>
        <v>0.10349111750736029</v>
      </c>
      <c r="DI163">
        <f t="shared" si="201"/>
        <v>1.3817580726003678</v>
      </c>
      <c r="DJ163" s="9">
        <f t="shared" si="187"/>
        <v>144.05656964268132</v>
      </c>
      <c r="DK163">
        <f t="shared" si="188"/>
        <v>0.75684164268133713</v>
      </c>
      <c r="DM163">
        <f t="shared" si="202"/>
        <v>1.6405203904704204</v>
      </c>
      <c r="DN163" s="9">
        <f t="shared" si="189"/>
        <v>144.31533196055136</v>
      </c>
      <c r="DO163">
        <f t="shared" si="190"/>
        <v>1.015603960551374</v>
      </c>
    </row>
    <row r="164" spans="1:119" x14ac:dyDescent="0.2">
      <c r="A164" s="3">
        <v>44014</v>
      </c>
      <c r="B164" s="4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  <c r="R164">
        <f t="shared" si="203"/>
        <v>89.014520369923176</v>
      </c>
      <c r="S164">
        <f t="shared" si="204"/>
        <v>90.175460027899305</v>
      </c>
      <c r="T164">
        <f t="shared" si="205"/>
        <v>90.586985728867518</v>
      </c>
      <c r="U164">
        <f t="shared" si="206"/>
        <v>90.693011339939176</v>
      </c>
      <c r="V164">
        <f>ABS($C164-R164)/$C164*100</f>
        <v>1.8660658447539236</v>
      </c>
      <c r="W164">
        <f>ABS($C164-S164)/$C164*100</f>
        <v>0.58618953378142724</v>
      </c>
      <c r="X164">
        <f>ABS($C164-T164)/$C164*100</f>
        <v>0.13250359721538046</v>
      </c>
      <c r="Y164">
        <f>ABS($C164-U164)/$C164*100</f>
        <v>1.5615809779843969E-2</v>
      </c>
      <c r="Z164" s="9">
        <f t="shared" si="140"/>
        <v>1.6926556300768283</v>
      </c>
      <c r="AA164" s="9">
        <f t="shared" si="141"/>
        <v>0.53171597210069876</v>
      </c>
      <c r="AB164" s="9">
        <f t="shared" si="142"/>
        <v>0.12019027113248626</v>
      </c>
      <c r="AC164" s="9">
        <f t="shared" si="143"/>
        <v>1.4164660060828282E-2</v>
      </c>
      <c r="AD164">
        <f>ABS(Z164)</f>
        <v>1.6926556300768283</v>
      </c>
      <c r="AE164">
        <f>ABS(AA164)</f>
        <v>0.53171597210069876</v>
      </c>
      <c r="AF164">
        <f t="shared" si="144"/>
        <v>0.12019027113248626</v>
      </c>
      <c r="AG164">
        <f t="shared" si="145"/>
        <v>1.4164660060828282E-2</v>
      </c>
      <c r="AH164" s="9">
        <f t="shared" si="146"/>
        <v>2.8650830820307847</v>
      </c>
      <c r="AI164" s="9">
        <f t="shared" si="147"/>
        <v>0.28272187498699108</v>
      </c>
      <c r="AJ164" s="9">
        <f t="shared" si="148"/>
        <v>1.4445701274900561E-2</v>
      </c>
      <c r="AK164" s="9">
        <f t="shared" si="149"/>
        <v>2.006375946388239E-4</v>
      </c>
      <c r="AL164" s="21">
        <f t="shared" si="150"/>
        <v>1.8660658447539235E-2</v>
      </c>
      <c r="AM164" s="21">
        <f t="shared" si="151"/>
        <v>5.8618953378142729E-3</v>
      </c>
      <c r="AN164" s="21">
        <f t="shared" si="152"/>
        <v>1.3250359721538045E-3</v>
      </c>
      <c r="AO164" s="21">
        <f t="shared" si="153"/>
        <v>1.5615809779843969E-4</v>
      </c>
      <c r="AP164" s="21">
        <f t="shared" si="154"/>
        <v>1.8660658447539235E-2</v>
      </c>
      <c r="AQ164" s="21">
        <f t="shared" si="154"/>
        <v>5.8618953378142729E-3</v>
      </c>
      <c r="AR164" s="21">
        <f t="shared" si="154"/>
        <v>1.3250359721538045E-3</v>
      </c>
      <c r="AS164" s="21">
        <f t="shared" si="154"/>
        <v>1.5615809779843969E-4</v>
      </c>
      <c r="AT164" s="21"/>
      <c r="AZ164">
        <f t="shared" si="207"/>
        <v>143.34121933346123</v>
      </c>
      <c r="BA164">
        <f t="shared" si="191"/>
        <v>142.5032812804489</v>
      </c>
      <c r="BB164">
        <f t="shared" si="192"/>
        <v>143.04976142803235</v>
      </c>
      <c r="BC164">
        <f t="shared" si="193"/>
        <v>143.295038198133</v>
      </c>
      <c r="BD164" s="9">
        <f t="shared" si="155"/>
        <v>0.86340066653878011</v>
      </c>
      <c r="BE164" s="9">
        <f t="shared" si="156"/>
        <v>1.7013387195511029</v>
      </c>
      <c r="BF164" s="9">
        <f t="shared" si="157"/>
        <v>1.154858571967651</v>
      </c>
      <c r="BG164" s="9">
        <f t="shared" si="158"/>
        <v>0.90958180186700588</v>
      </c>
      <c r="BH164">
        <f t="shared" si="159"/>
        <v>0.86340066653878011</v>
      </c>
      <c r="BI164">
        <f t="shared" si="160"/>
        <v>1.7013387195511029</v>
      </c>
      <c r="BJ164">
        <f t="shared" si="161"/>
        <v>1.154858571967651</v>
      </c>
      <c r="BK164">
        <f t="shared" si="162"/>
        <v>0.90958180186700588</v>
      </c>
      <c r="BL164" s="9">
        <f t="shared" si="163"/>
        <v>0.74546071097960975</v>
      </c>
      <c r="BM164" s="9">
        <f t="shared" si="164"/>
        <v>2.8945534386437863</v>
      </c>
      <c r="BN164" s="9">
        <f t="shared" si="165"/>
        <v>1.333698321247162</v>
      </c>
      <c r="BO164" s="9">
        <f t="shared" si="166"/>
        <v>0.82733905428762911</v>
      </c>
      <c r="BP164" s="21">
        <f t="shared" si="167"/>
        <v>5.9873301322716293E-3</v>
      </c>
      <c r="BQ164" s="21">
        <f t="shared" si="168"/>
        <v>1.1798087464542419E-2</v>
      </c>
      <c r="BR164" s="21">
        <f t="shared" si="169"/>
        <v>8.0084713788479926E-3</v>
      </c>
      <c r="BS164" s="21">
        <f t="shared" si="170"/>
        <v>6.307577398470353E-3</v>
      </c>
      <c r="BT164" s="21">
        <f t="shared" si="171"/>
        <v>5.9873301322716293E-3</v>
      </c>
      <c r="BU164" s="21">
        <f t="shared" si="172"/>
        <v>1.1798087464542419E-2</v>
      </c>
      <c r="BV164" s="21">
        <f t="shared" si="173"/>
        <v>8.0084713788479926E-3</v>
      </c>
      <c r="BW164" s="21">
        <f t="shared" si="174"/>
        <v>6.307577398470353E-3</v>
      </c>
      <c r="CA164">
        <f t="shared" si="194"/>
        <v>90.586985728867518</v>
      </c>
      <c r="CC164">
        <f t="shared" si="195"/>
        <v>0.34308335104239668</v>
      </c>
      <c r="CD164" s="9">
        <f t="shared" si="175"/>
        <v>90.930069079909913</v>
      </c>
      <c r="CE164">
        <f t="shared" si="176"/>
        <v>0.22289307990990892</v>
      </c>
      <c r="CG164">
        <f t="shared" si="196"/>
        <v>0.27996092797253846</v>
      </c>
      <c r="CH164" s="9">
        <f t="shared" si="177"/>
        <v>90.866946656840057</v>
      </c>
      <c r="CI164">
        <f t="shared" si="178"/>
        <v>0.15977065684005254</v>
      </c>
      <c r="CK164">
        <f t="shared" si="197"/>
        <v>0.29618543745262232</v>
      </c>
      <c r="CL164" s="9">
        <f t="shared" si="179"/>
        <v>90.883171166320139</v>
      </c>
      <c r="CM164">
        <f t="shared" si="180"/>
        <v>0.1759951663201349</v>
      </c>
      <c r="CO164">
        <f t="shared" si="198"/>
        <v>0.24799055228925926</v>
      </c>
      <c r="CP164" s="9">
        <f t="shared" si="181"/>
        <v>90.83497628115677</v>
      </c>
      <c r="CQ164">
        <f t="shared" si="182"/>
        <v>0.127800281156766</v>
      </c>
      <c r="CY164">
        <f t="shared" si="208"/>
        <v>143.04976142803235</v>
      </c>
      <c r="DA164">
        <f t="shared" si="199"/>
        <v>-6.3590815729936162E-2</v>
      </c>
      <c r="DB164" s="9">
        <f t="shared" si="183"/>
        <v>142.98617061230243</v>
      </c>
      <c r="DC164">
        <f t="shared" si="184"/>
        <v>1.218449387697575</v>
      </c>
      <c r="DE164">
        <f t="shared" si="200"/>
        <v>0.46869414880598204</v>
      </c>
      <c r="DF164" s="9">
        <f t="shared" si="185"/>
        <v>143.51845557683833</v>
      </c>
      <c r="DG164">
        <f t="shared" si="186"/>
        <v>0.68616442316167081</v>
      </c>
      <c r="DI164">
        <f t="shared" si="201"/>
        <v>0.71726465093205349</v>
      </c>
      <c r="DJ164" s="9">
        <f t="shared" si="187"/>
        <v>143.76702607896442</v>
      </c>
      <c r="DK164">
        <f t="shared" si="188"/>
        <v>0.43759392103558525</v>
      </c>
      <c r="DM164">
        <f t="shared" si="202"/>
        <v>0.55212973250406872</v>
      </c>
      <c r="DN164" s="9">
        <f t="shared" si="189"/>
        <v>143.60189116053641</v>
      </c>
      <c r="DO164">
        <f t="shared" si="190"/>
        <v>0.60272883946359457</v>
      </c>
    </row>
    <row r="165" spans="1:119" x14ac:dyDescent="0.2">
      <c r="A165" s="3">
        <v>44018</v>
      </c>
      <c r="B165" s="4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  <c r="R165">
        <f t="shared" si="203"/>
        <v>89.285345270735462</v>
      </c>
      <c r="S165">
        <f t="shared" si="204"/>
        <v>90.345609138971525</v>
      </c>
      <c r="T165">
        <f t="shared" si="205"/>
        <v>90.659099891547015</v>
      </c>
      <c r="U165">
        <f t="shared" si="206"/>
        <v>90.704059774786614</v>
      </c>
      <c r="V165">
        <f>ABS($C165-R165)/$C165*100</f>
        <v>4.1319868992354705</v>
      </c>
      <c r="W165">
        <f>ABS($C165-S165)/$C165*100</f>
        <v>2.993553821532652</v>
      </c>
      <c r="X165">
        <f>ABS($C165-T165)/$C165*100</f>
        <v>2.6569505919237488</v>
      </c>
      <c r="Y165">
        <f>ABS($C165-U165)/$C165*100</f>
        <v>2.6086759880416324</v>
      </c>
      <c r="Z165" s="9">
        <f t="shared" si="140"/>
        <v>3.8482687292645323</v>
      </c>
      <c r="AA165" s="9">
        <f t="shared" si="141"/>
        <v>2.7880048610284689</v>
      </c>
      <c r="AB165" s="9">
        <f t="shared" si="142"/>
        <v>2.4745141084529791</v>
      </c>
      <c r="AC165" s="9">
        <f t="shared" si="143"/>
        <v>2.4295542252133799</v>
      </c>
      <c r="AD165">
        <f>ABS(Z165)</f>
        <v>3.8482687292645323</v>
      </c>
      <c r="AE165">
        <f>ABS(AA165)</f>
        <v>2.7880048610284689</v>
      </c>
      <c r="AF165">
        <f t="shared" si="144"/>
        <v>2.4745141084529791</v>
      </c>
      <c r="AG165">
        <f t="shared" si="145"/>
        <v>2.4295542252133799</v>
      </c>
      <c r="AH165" s="9">
        <f t="shared" si="146"/>
        <v>14.809172212635259</v>
      </c>
      <c r="AI165" s="9">
        <f t="shared" si="147"/>
        <v>7.7729711051183719</v>
      </c>
      <c r="AJ165" s="9">
        <f t="shared" si="148"/>
        <v>6.1232200729328419</v>
      </c>
      <c r="AK165" s="9">
        <f t="shared" si="149"/>
        <v>5.9027337332521865</v>
      </c>
      <c r="AL165" s="21">
        <f t="shared" si="150"/>
        <v>4.1319868992354708E-2</v>
      </c>
      <c r="AM165" s="21">
        <f t="shared" si="151"/>
        <v>2.9935538215326522E-2</v>
      </c>
      <c r="AN165" s="21">
        <f t="shared" si="152"/>
        <v>2.6569505919237488E-2</v>
      </c>
      <c r="AO165" s="21">
        <f t="shared" si="153"/>
        <v>2.6086759880416324E-2</v>
      </c>
      <c r="AP165" s="21">
        <f t="shared" si="154"/>
        <v>4.1319868992354708E-2</v>
      </c>
      <c r="AQ165" s="21">
        <f t="shared" si="154"/>
        <v>2.9935538215326522E-2</v>
      </c>
      <c r="AR165" s="21">
        <f t="shared" si="154"/>
        <v>2.6569505919237488E-2</v>
      </c>
      <c r="AS165" s="21">
        <f t="shared" si="154"/>
        <v>2.6086759880416324E-2</v>
      </c>
      <c r="AT165" s="21"/>
      <c r="AZ165">
        <f t="shared" si="207"/>
        <v>143.47936344010742</v>
      </c>
      <c r="BA165">
        <f t="shared" si="191"/>
        <v>143.04770967070525</v>
      </c>
      <c r="BB165">
        <f t="shared" si="192"/>
        <v>143.74267657121294</v>
      </c>
      <c r="BC165">
        <f t="shared" si="193"/>
        <v>144.00451200358927</v>
      </c>
      <c r="BD165" s="9">
        <f t="shared" si="155"/>
        <v>2.9128785598925901</v>
      </c>
      <c r="BE165" s="9">
        <f t="shared" si="156"/>
        <v>3.3445323292947648</v>
      </c>
      <c r="BF165" s="9">
        <f t="shared" si="157"/>
        <v>2.6495654287870707</v>
      </c>
      <c r="BG165" s="9">
        <f t="shared" si="158"/>
        <v>2.3877299964107408</v>
      </c>
      <c r="BH165">
        <f t="shared" si="159"/>
        <v>2.9128785598925901</v>
      </c>
      <c r="BI165">
        <f t="shared" si="160"/>
        <v>3.3445323292947648</v>
      </c>
      <c r="BJ165">
        <f t="shared" si="161"/>
        <v>2.6495654287870707</v>
      </c>
      <c r="BK165">
        <f t="shared" si="162"/>
        <v>2.3877299964107408</v>
      </c>
      <c r="BL165" s="9">
        <f t="shared" si="163"/>
        <v>8.4848615046819305</v>
      </c>
      <c r="BM165" s="9">
        <f t="shared" si="164"/>
        <v>11.185896501697865</v>
      </c>
      <c r="BN165" s="9">
        <f t="shared" si="165"/>
        <v>7.0201969614236139</v>
      </c>
      <c r="BO165" s="9">
        <f t="shared" si="166"/>
        <v>5.7012545357596363</v>
      </c>
      <c r="BP165" s="21">
        <f t="shared" si="167"/>
        <v>1.9897765893172058E-2</v>
      </c>
      <c r="BQ165" s="21">
        <f t="shared" si="168"/>
        <v>2.2846376854415307E-2</v>
      </c>
      <c r="BR165" s="21">
        <f t="shared" si="169"/>
        <v>1.8099083616651423E-2</v>
      </c>
      <c r="BS165" s="21">
        <f t="shared" si="170"/>
        <v>1.6310495445590215E-2</v>
      </c>
      <c r="BT165" s="21">
        <f t="shared" si="171"/>
        <v>1.9897765893172058E-2</v>
      </c>
      <c r="BU165" s="21">
        <f t="shared" si="172"/>
        <v>2.2846376854415307E-2</v>
      </c>
      <c r="BV165" s="21">
        <f t="shared" si="173"/>
        <v>1.8099083616651423E-2</v>
      </c>
      <c r="BW165" s="21">
        <f t="shared" si="174"/>
        <v>1.6310495445590215E-2</v>
      </c>
      <c r="CA165">
        <f t="shared" si="194"/>
        <v>90.659099891547015</v>
      </c>
      <c r="CC165">
        <f t="shared" si="195"/>
        <v>0.29972828090433279</v>
      </c>
      <c r="CD165" s="9">
        <f t="shared" si="175"/>
        <v>90.958828172451348</v>
      </c>
      <c r="CE165">
        <f t="shared" si="176"/>
        <v>2.1747858275486465</v>
      </c>
      <c r="CG165">
        <f t="shared" si="196"/>
        <v>0.2051360924670437</v>
      </c>
      <c r="CH165" s="9">
        <f t="shared" si="177"/>
        <v>90.864235984014059</v>
      </c>
      <c r="CI165">
        <f t="shared" si="178"/>
        <v>2.2693780159859358</v>
      </c>
      <c r="CK165">
        <f t="shared" si="197"/>
        <v>0.1482983961023599</v>
      </c>
      <c r="CL165" s="9">
        <f t="shared" si="179"/>
        <v>90.807398287649377</v>
      </c>
      <c r="CM165">
        <f t="shared" si="180"/>
        <v>2.3262157123506171</v>
      </c>
      <c r="CO165">
        <f t="shared" si="198"/>
        <v>9.6736857224864095E-2</v>
      </c>
      <c r="CP165" s="9">
        <f t="shared" si="181"/>
        <v>90.755836748771884</v>
      </c>
      <c r="CQ165">
        <f t="shared" si="182"/>
        <v>2.3777772512281103</v>
      </c>
      <c r="CY165">
        <f t="shared" si="208"/>
        <v>143.74267657121294</v>
      </c>
      <c r="DA165">
        <f t="shared" si="199"/>
        <v>5.7450137695747215E-2</v>
      </c>
      <c r="DB165" s="9">
        <f t="shared" si="183"/>
        <v>143.80012670890869</v>
      </c>
      <c r="DC165">
        <f t="shared" si="184"/>
        <v>2.5921152910913179</v>
      </c>
      <c r="DE165">
        <f t="shared" si="200"/>
        <v>0.54941370678083912</v>
      </c>
      <c r="DF165" s="9">
        <f t="shared" si="185"/>
        <v>144.29209027799376</v>
      </c>
      <c r="DG165">
        <f t="shared" si="186"/>
        <v>2.1001517220062453</v>
      </c>
      <c r="DI165">
        <f t="shared" si="201"/>
        <v>0.70119397581608423</v>
      </c>
      <c r="DJ165" s="9">
        <f t="shared" si="187"/>
        <v>144.44387054702904</v>
      </c>
      <c r="DK165">
        <f t="shared" si="188"/>
        <v>1.9483714529709744</v>
      </c>
      <c r="DM165">
        <f t="shared" si="202"/>
        <v>0.67320518568587262</v>
      </c>
      <c r="DN165" s="9">
        <f t="shared" si="189"/>
        <v>144.41588175689881</v>
      </c>
      <c r="DO165">
        <f t="shared" si="190"/>
        <v>1.9763602431011975</v>
      </c>
    </row>
    <row r="166" spans="1:119" x14ac:dyDescent="0.2">
      <c r="A166" s="3">
        <v>44019</v>
      </c>
      <c r="B166" s="4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  <c r="R166">
        <f t="shared" si="203"/>
        <v>89.901068267417784</v>
      </c>
      <c r="S166">
        <f t="shared" si="204"/>
        <v>91.237770694500625</v>
      </c>
      <c r="T166">
        <f t="shared" si="205"/>
        <v>92.143808356618806</v>
      </c>
      <c r="U166">
        <f t="shared" si="206"/>
        <v>92.59911207045306</v>
      </c>
      <c r="V166">
        <f>ABS($C166-R166)/$C166*100</f>
        <v>3.1704219986240587</v>
      </c>
      <c r="W166">
        <f>ABS($C166-S166)/$C166*100</f>
        <v>1.7307023776865205</v>
      </c>
      <c r="X166">
        <f>ABS($C166-T166)/$C166*100</f>
        <v>0.75483806186667779</v>
      </c>
      <c r="Y166">
        <f>ABS($C166-U166)/$C166*100</f>
        <v>0.26444492947485504</v>
      </c>
      <c r="Z166" s="9">
        <f t="shared" si="140"/>
        <v>2.9435667325822124</v>
      </c>
      <c r="AA166" s="9">
        <f t="shared" si="141"/>
        <v>1.6068643054993714</v>
      </c>
      <c r="AB166" s="9">
        <f t="shared" si="142"/>
        <v>0.70082664338119116</v>
      </c>
      <c r="AC166" s="9">
        <f t="shared" si="143"/>
        <v>0.24552292954693655</v>
      </c>
      <c r="AD166">
        <f>ABS(Z166)</f>
        <v>2.9435667325822124</v>
      </c>
      <c r="AE166">
        <f>ABS(AA166)</f>
        <v>1.6068643054993714</v>
      </c>
      <c r="AF166">
        <f t="shared" si="144"/>
        <v>0.70082664338119116</v>
      </c>
      <c r="AG166">
        <f t="shared" si="145"/>
        <v>0.24552292954693655</v>
      </c>
      <c r="AH166" s="9">
        <f t="shared" si="146"/>
        <v>8.6645851091647224</v>
      </c>
      <c r="AI166" s="9">
        <f t="shared" si="147"/>
        <v>2.5820128962879774</v>
      </c>
      <c r="AJ166" s="9">
        <f t="shared" si="148"/>
        <v>0.49115798407294731</v>
      </c>
      <c r="AK166" s="9">
        <f t="shared" si="149"/>
        <v>6.0281508933309969E-2</v>
      </c>
      <c r="AL166" s="21">
        <f t="shared" si="150"/>
        <v>3.1704219986240588E-2</v>
      </c>
      <c r="AM166" s="21">
        <f t="shared" si="151"/>
        <v>1.7307023776865205E-2</v>
      </c>
      <c r="AN166" s="21">
        <f t="shared" si="152"/>
        <v>7.5483806186667779E-3</v>
      </c>
      <c r="AO166" s="21">
        <f t="shared" si="153"/>
        <v>2.6444492947485503E-3</v>
      </c>
      <c r="AP166" s="21">
        <f t="shared" si="154"/>
        <v>3.1704219986240588E-2</v>
      </c>
      <c r="AQ166" s="21">
        <f t="shared" si="154"/>
        <v>1.7307023776865205E-2</v>
      </c>
      <c r="AR166" s="21">
        <f t="shared" si="154"/>
        <v>7.5483806186667779E-3</v>
      </c>
      <c r="AS166" s="21">
        <f t="shared" si="154"/>
        <v>2.6444492947485503E-3</v>
      </c>
      <c r="AT166" s="21"/>
      <c r="AZ166">
        <f t="shared" si="207"/>
        <v>143.94542400969021</v>
      </c>
      <c r="BA166">
        <f t="shared" si="191"/>
        <v>144.11796001607956</v>
      </c>
      <c r="BB166">
        <f t="shared" si="192"/>
        <v>145.33241582848518</v>
      </c>
      <c r="BC166">
        <f t="shared" si="193"/>
        <v>145.86694140078964</v>
      </c>
      <c r="BD166" s="9">
        <f t="shared" si="155"/>
        <v>0.20946799030977559</v>
      </c>
      <c r="BE166" s="9">
        <f t="shared" si="156"/>
        <v>3.6931983920425182E-2</v>
      </c>
      <c r="BF166" s="9">
        <f t="shared" si="157"/>
        <v>-1.1775238284851923</v>
      </c>
      <c r="BG166" s="9">
        <f t="shared" si="158"/>
        <v>-1.7120494007896525</v>
      </c>
      <c r="BH166">
        <f t="shared" si="159"/>
        <v>0.20946799030977559</v>
      </c>
      <c r="BI166">
        <f t="shared" si="160"/>
        <v>3.6931983920425182E-2</v>
      </c>
      <c r="BJ166">
        <f t="shared" si="161"/>
        <v>1.1775238284851923</v>
      </c>
      <c r="BK166">
        <f t="shared" si="162"/>
        <v>1.7120494007896525</v>
      </c>
      <c r="BL166" s="9">
        <f t="shared" si="163"/>
        <v>4.3876838964416236E-2</v>
      </c>
      <c r="BM166" s="9">
        <f t="shared" si="164"/>
        <v>1.3639714362985442E-3</v>
      </c>
      <c r="BN166" s="9">
        <f t="shared" si="165"/>
        <v>1.3865623666504245</v>
      </c>
      <c r="BO166" s="9">
        <f t="shared" si="166"/>
        <v>2.9311131507442081</v>
      </c>
      <c r="BP166" s="21">
        <f t="shared" si="167"/>
        <v>1.4530758367171861E-3</v>
      </c>
      <c r="BQ166" s="21">
        <f t="shared" si="168"/>
        <v>2.5619653560161654E-4</v>
      </c>
      <c r="BR166" s="21">
        <f t="shared" si="169"/>
        <v>-8.1684624930050409E-3</v>
      </c>
      <c r="BS166" s="21">
        <f t="shared" si="170"/>
        <v>-1.1876457170733079E-2</v>
      </c>
      <c r="BT166" s="21">
        <f t="shared" si="171"/>
        <v>1.4530758367171861E-3</v>
      </c>
      <c r="BU166" s="21">
        <f t="shared" si="172"/>
        <v>2.5619653560161654E-4</v>
      </c>
      <c r="BV166" s="21">
        <f t="shared" si="173"/>
        <v>8.1684624930050409E-3</v>
      </c>
      <c r="BW166" s="21">
        <f t="shared" si="174"/>
        <v>1.1876457170733079E-2</v>
      </c>
      <c r="CA166">
        <f t="shared" si="194"/>
        <v>92.143808356618806</v>
      </c>
      <c r="CC166">
        <f t="shared" si="195"/>
        <v>0.48932511037112597</v>
      </c>
      <c r="CD166" s="9">
        <f t="shared" si="175"/>
        <v>92.633133466989932</v>
      </c>
      <c r="CE166">
        <f t="shared" si="176"/>
        <v>0.21150153301006469</v>
      </c>
      <c r="CG166">
        <f t="shared" si="196"/>
        <v>0.66578214660475243</v>
      </c>
      <c r="CH166" s="9">
        <f t="shared" si="177"/>
        <v>92.809590503223561</v>
      </c>
      <c r="CI166">
        <f t="shared" si="178"/>
        <v>3.5044496776436063E-2</v>
      </c>
      <c r="CK166">
        <f t="shared" si="197"/>
        <v>1.030329041622184</v>
      </c>
      <c r="CL166" s="9">
        <f t="shared" si="179"/>
        <v>93.174137398240987</v>
      </c>
      <c r="CM166">
        <f t="shared" si="180"/>
        <v>0.32950239824099015</v>
      </c>
      <c r="CO166">
        <f t="shared" si="198"/>
        <v>1.2903924399732207</v>
      </c>
      <c r="CP166" s="9">
        <f t="shared" si="181"/>
        <v>93.434200796592023</v>
      </c>
      <c r="CQ166">
        <f t="shared" si="182"/>
        <v>0.58956579659202646</v>
      </c>
      <c r="CY166">
        <f t="shared" si="208"/>
        <v>145.33241582848518</v>
      </c>
      <c r="DA166">
        <f t="shared" si="199"/>
        <v>0.30261639682798647</v>
      </c>
      <c r="DB166" s="9">
        <f t="shared" si="183"/>
        <v>145.63503222531318</v>
      </c>
      <c r="DC166">
        <f t="shared" si="184"/>
        <v>1.4801402253131926</v>
      </c>
      <c r="DE166">
        <f t="shared" si="200"/>
        <v>0.92393090495774421</v>
      </c>
      <c r="DF166" s="9">
        <f t="shared" si="185"/>
        <v>146.25634673344294</v>
      </c>
      <c r="DG166">
        <f t="shared" si="186"/>
        <v>2.1014547334429494</v>
      </c>
      <c r="DI166">
        <f t="shared" si="201"/>
        <v>1.2876338615771485</v>
      </c>
      <c r="DJ166" s="9">
        <f t="shared" si="187"/>
        <v>146.62004969006233</v>
      </c>
      <c r="DK166">
        <f t="shared" si="188"/>
        <v>2.4651576900623411</v>
      </c>
      <c r="DM166">
        <f t="shared" si="202"/>
        <v>1.4614244872501505</v>
      </c>
      <c r="DN166" s="9">
        <f t="shared" si="189"/>
        <v>146.79384031573534</v>
      </c>
      <c r="DO166">
        <f t="shared" si="190"/>
        <v>2.6389483157353482</v>
      </c>
    </row>
    <row r="167" spans="1:119" x14ac:dyDescent="0.2">
      <c r="A167" s="3">
        <v>44020</v>
      </c>
      <c r="B167" s="4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  <c r="R167">
        <f t="shared" si="203"/>
        <v>90.37203894463093</v>
      </c>
      <c r="S167">
        <f t="shared" si="204"/>
        <v>91.751967272260416</v>
      </c>
      <c r="T167">
        <f t="shared" si="205"/>
        <v>92.564304342647517</v>
      </c>
      <c r="U167">
        <f t="shared" si="206"/>
        <v>92.790619955499679</v>
      </c>
      <c r="V167">
        <f>ABS($C167-R167)/$C167*100</f>
        <v>4.8785428973768115</v>
      </c>
      <c r="W167">
        <f>ABS($C167-S167)/$C167*100</f>
        <v>3.4260937244448662</v>
      </c>
      <c r="X167">
        <f>ABS($C167-T167)/$C167*100</f>
        <v>2.5710650375183777</v>
      </c>
      <c r="Y167">
        <f>ABS($C167-U167)/$C167*100</f>
        <v>2.3328556188644485</v>
      </c>
      <c r="Z167" s="9">
        <f t="shared" si="140"/>
        <v>4.6349570553690711</v>
      </c>
      <c r="AA167" s="9">
        <f t="shared" si="141"/>
        <v>3.2550287277395853</v>
      </c>
      <c r="AB167" s="9">
        <f t="shared" si="142"/>
        <v>2.4426916573524835</v>
      </c>
      <c r="AC167" s="9">
        <f t="shared" si="143"/>
        <v>2.216376044500322</v>
      </c>
      <c r="AD167">
        <f>ABS(Z167)</f>
        <v>4.6349570553690711</v>
      </c>
      <c r="AE167">
        <f>ABS(AA167)</f>
        <v>3.2550287277395853</v>
      </c>
      <c r="AF167">
        <f t="shared" si="144"/>
        <v>2.4426916573524835</v>
      </c>
      <c r="AG167">
        <f t="shared" si="145"/>
        <v>2.216376044500322</v>
      </c>
      <c r="AH167" s="9">
        <f t="shared" si="146"/>
        <v>21.48282690511553</v>
      </c>
      <c r="AI167" s="9">
        <f t="shared" si="147"/>
        <v>10.595212018409983</v>
      </c>
      <c r="AJ167" s="9">
        <f t="shared" si="148"/>
        <v>5.9667425328994224</v>
      </c>
      <c r="AK167" s="9">
        <f t="shared" si="149"/>
        <v>4.9123227706348933</v>
      </c>
      <c r="AL167" s="21">
        <f t="shared" si="150"/>
        <v>4.8785428973768113E-2</v>
      </c>
      <c r="AM167" s="21">
        <f t="shared" si="151"/>
        <v>3.4260937244448661E-2</v>
      </c>
      <c r="AN167" s="21">
        <f t="shared" si="152"/>
        <v>2.5710650375183774E-2</v>
      </c>
      <c r="AO167" s="21">
        <f t="shared" si="153"/>
        <v>2.3328556188644486E-2</v>
      </c>
      <c r="AP167" s="21">
        <f t="shared" si="154"/>
        <v>4.8785428973768113E-2</v>
      </c>
      <c r="AQ167" s="21">
        <f t="shared" si="154"/>
        <v>3.4260937244448661E-2</v>
      </c>
      <c r="AR167" s="21">
        <f t="shared" si="154"/>
        <v>2.5710650375183774E-2</v>
      </c>
      <c r="AS167" s="21">
        <f t="shared" si="154"/>
        <v>2.3328556188644486E-2</v>
      </c>
      <c r="AT167" s="21"/>
      <c r="AZ167">
        <f t="shared" si="207"/>
        <v>143.97893888813977</v>
      </c>
      <c r="BA167">
        <f t="shared" si="191"/>
        <v>144.12977825093409</v>
      </c>
      <c r="BB167">
        <f t="shared" si="192"/>
        <v>144.62590153139405</v>
      </c>
      <c r="BC167">
        <f t="shared" si="193"/>
        <v>144.53154286817372</v>
      </c>
      <c r="BD167" s="9">
        <f t="shared" si="155"/>
        <v>0.79246911186024249</v>
      </c>
      <c r="BE167" s="9">
        <f t="shared" si="156"/>
        <v>0.6416297490659133</v>
      </c>
      <c r="BF167" s="9">
        <f t="shared" si="157"/>
        <v>0.14550646860595862</v>
      </c>
      <c r="BG167" s="9">
        <f t="shared" si="158"/>
        <v>0.2398651318262921</v>
      </c>
      <c r="BH167">
        <f t="shared" si="159"/>
        <v>0.79246911186024249</v>
      </c>
      <c r="BI167">
        <f t="shared" si="160"/>
        <v>0.6416297490659133</v>
      </c>
      <c r="BJ167">
        <f t="shared" si="161"/>
        <v>0.14550646860595862</v>
      </c>
      <c r="BK167">
        <f t="shared" si="162"/>
        <v>0.2398651318262921</v>
      </c>
      <c r="BL167" s="9">
        <f t="shared" si="163"/>
        <v>0.62800729325256155</v>
      </c>
      <c r="BM167" s="9">
        <f t="shared" si="164"/>
        <v>0.41168873488638685</v>
      </c>
      <c r="BN167" s="9">
        <f t="shared" si="165"/>
        <v>2.1172132406176821E-2</v>
      </c>
      <c r="BO167" s="9">
        <f t="shared" si="166"/>
        <v>5.7535281466044488E-2</v>
      </c>
      <c r="BP167" s="21">
        <f t="shared" si="167"/>
        <v>5.4739338575766454E-3</v>
      </c>
      <c r="BQ167" s="21">
        <f t="shared" si="168"/>
        <v>4.4320198161360239E-3</v>
      </c>
      <c r="BR167" s="21">
        <f t="shared" si="169"/>
        <v>1.0050773879740026E-3</v>
      </c>
      <c r="BS167" s="21">
        <f t="shared" si="170"/>
        <v>1.656854313569238E-3</v>
      </c>
      <c r="BT167" s="21">
        <f t="shared" si="171"/>
        <v>5.4739338575766454E-3</v>
      </c>
      <c r="BU167" s="21">
        <f t="shared" si="172"/>
        <v>4.4320198161360239E-3</v>
      </c>
      <c r="BV167" s="21">
        <f t="shared" si="173"/>
        <v>1.0050773879740026E-3</v>
      </c>
      <c r="BW167" s="21">
        <f t="shared" si="174"/>
        <v>1.656854313569238E-3</v>
      </c>
      <c r="CA167">
        <f t="shared" si="194"/>
        <v>92.564304342647517</v>
      </c>
      <c r="CC167">
        <f t="shared" si="195"/>
        <v>0.47831245047633975</v>
      </c>
      <c r="CD167" s="9">
        <f t="shared" si="175"/>
        <v>93.042616793123855</v>
      </c>
      <c r="CE167">
        <f t="shared" si="176"/>
        <v>1.9643792068761456</v>
      </c>
      <c r="CG167">
        <f t="shared" si="196"/>
        <v>0.57747912879737784</v>
      </c>
      <c r="CH167" s="9">
        <f t="shared" si="177"/>
        <v>93.141783471444896</v>
      </c>
      <c r="CI167">
        <f t="shared" si="178"/>
        <v>1.8652125285551051</v>
      </c>
      <c r="CK167">
        <f t="shared" si="197"/>
        <v>0.62783922493049238</v>
      </c>
      <c r="CL167" s="9">
        <f t="shared" si="179"/>
        <v>93.192143567578015</v>
      </c>
      <c r="CM167">
        <f t="shared" si="180"/>
        <v>1.8148524324219864</v>
      </c>
      <c r="CO167">
        <f t="shared" si="198"/>
        <v>0.54228148958094313</v>
      </c>
      <c r="CP167" s="9">
        <f t="shared" si="181"/>
        <v>93.106585832228461</v>
      </c>
      <c r="CQ167">
        <f t="shared" si="182"/>
        <v>1.9004101677715397</v>
      </c>
      <c r="CY167">
        <f t="shared" si="208"/>
        <v>144.62590153139405</v>
      </c>
      <c r="DA167">
        <f t="shared" si="199"/>
        <v>0.14115548580092746</v>
      </c>
      <c r="DB167" s="9">
        <f t="shared" si="183"/>
        <v>144.76705701719499</v>
      </c>
      <c r="DC167">
        <f t="shared" si="184"/>
        <v>4.3509828050218857E-3</v>
      </c>
      <c r="DE167">
        <f t="shared" si="200"/>
        <v>0.33697063222014861</v>
      </c>
      <c r="DF167" s="9">
        <f t="shared" si="185"/>
        <v>144.96287216361421</v>
      </c>
      <c r="DG167">
        <f t="shared" si="186"/>
        <v>0.19146416361419938</v>
      </c>
      <c r="DI167">
        <f t="shared" si="201"/>
        <v>-2.8503923143916976E-2</v>
      </c>
      <c r="DJ167" s="9">
        <f t="shared" si="187"/>
        <v>144.59739760825013</v>
      </c>
      <c r="DK167">
        <f t="shared" si="188"/>
        <v>0.17401039174987432</v>
      </c>
      <c r="DM167">
        <f t="shared" si="202"/>
        <v>-0.40300286728335277</v>
      </c>
      <c r="DN167" s="9">
        <f t="shared" si="189"/>
        <v>144.22289866411069</v>
      </c>
      <c r="DO167">
        <f t="shared" si="190"/>
        <v>0.54850933588932094</v>
      </c>
    </row>
    <row r="168" spans="1:119" x14ac:dyDescent="0.2">
      <c r="A168" s="3">
        <v>44021</v>
      </c>
      <c r="B168" s="4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  <c r="R168">
        <f t="shared" si="203"/>
        <v>91.113632073489981</v>
      </c>
      <c r="S168">
        <f t="shared" si="204"/>
        <v>92.793576465137079</v>
      </c>
      <c r="T168">
        <f t="shared" si="205"/>
        <v>94.029919337058999</v>
      </c>
      <c r="U168">
        <f t="shared" si="206"/>
        <v>94.519393270209932</v>
      </c>
      <c r="V168">
        <f>ABS($C168-R168)/$C168*100</f>
        <v>4.5086210432370191</v>
      </c>
      <c r="W168">
        <f>ABS($C168-S168)/$C168*100</f>
        <v>2.7479601752818184</v>
      </c>
      <c r="X168">
        <f>ABS($C168-T168)/$C168*100</f>
        <v>1.4522145989451796</v>
      </c>
      <c r="Y168">
        <f>ABS($C168-U168)/$C168*100</f>
        <v>0.93922285691613572</v>
      </c>
      <c r="Z168" s="9">
        <f t="shared" si="140"/>
        <v>4.3019259265100231</v>
      </c>
      <c r="AA168" s="9">
        <f t="shared" si="141"/>
        <v>2.6219815348629254</v>
      </c>
      <c r="AB168" s="9">
        <f t="shared" si="142"/>
        <v>1.3856386629410054</v>
      </c>
      <c r="AC168" s="9">
        <f t="shared" si="143"/>
        <v>0.89616472979007256</v>
      </c>
      <c r="AD168">
        <f>ABS(Z168)</f>
        <v>4.3019259265100231</v>
      </c>
      <c r="AE168">
        <f>ABS(AA168)</f>
        <v>2.6219815348629254</v>
      </c>
      <c r="AF168">
        <f t="shared" si="144"/>
        <v>1.3856386629410054</v>
      </c>
      <c r="AG168">
        <f t="shared" si="145"/>
        <v>0.89616472979007256</v>
      </c>
      <c r="AH168" s="9">
        <f t="shared" si="146"/>
        <v>18.506566677179119</v>
      </c>
      <c r="AI168" s="9">
        <f t="shared" si="147"/>
        <v>6.8747871691621425</v>
      </c>
      <c r="AJ168" s="9">
        <f t="shared" si="148"/>
        <v>1.9199945042369371</v>
      </c>
      <c r="AK168" s="9">
        <f t="shared" si="149"/>
        <v>0.80311122291971371</v>
      </c>
      <c r="AL168" s="21">
        <f t="shared" si="150"/>
        <v>4.508621043237019E-2</v>
      </c>
      <c r="AM168" s="21">
        <f t="shared" si="151"/>
        <v>2.7479601752818186E-2</v>
      </c>
      <c r="AN168" s="21">
        <f t="shared" si="152"/>
        <v>1.4522145989451797E-2</v>
      </c>
      <c r="AO168" s="21">
        <f t="shared" si="153"/>
        <v>9.3922285691613577E-3</v>
      </c>
      <c r="AP168" s="21">
        <f t="shared" si="154"/>
        <v>4.508621043237019E-2</v>
      </c>
      <c r="AQ168" s="21">
        <f t="shared" si="154"/>
        <v>2.7479601752818186E-2</v>
      </c>
      <c r="AR168" s="21">
        <f t="shared" si="154"/>
        <v>1.4522145989451797E-2</v>
      </c>
      <c r="AS168" s="21">
        <f t="shared" si="154"/>
        <v>9.3922285691613577E-3</v>
      </c>
      <c r="AT168" s="21"/>
      <c r="AZ168">
        <f t="shared" si="207"/>
        <v>144.10573394603742</v>
      </c>
      <c r="BA168">
        <f t="shared" si="191"/>
        <v>144.33509977063517</v>
      </c>
      <c r="BB168">
        <f t="shared" si="192"/>
        <v>144.71320541255761</v>
      </c>
      <c r="BC168">
        <f t="shared" si="193"/>
        <v>144.71863767099822</v>
      </c>
      <c r="BD168" s="9">
        <f t="shared" si="155"/>
        <v>-3.5305999460374267</v>
      </c>
      <c r="BE168" s="9">
        <f t="shared" si="156"/>
        <v>-3.7599657706351763</v>
      </c>
      <c r="BF168" s="9">
        <f t="shared" si="157"/>
        <v>-4.1380714125576219</v>
      </c>
      <c r="BG168" s="9">
        <f t="shared" si="158"/>
        <v>-4.1435036709982285</v>
      </c>
      <c r="BH168">
        <f t="shared" si="159"/>
        <v>3.5305999460374267</v>
      </c>
      <c r="BI168">
        <f t="shared" si="160"/>
        <v>3.7599657706351763</v>
      </c>
      <c r="BJ168">
        <f t="shared" si="161"/>
        <v>4.1380714125576219</v>
      </c>
      <c r="BK168">
        <f t="shared" si="162"/>
        <v>4.1435036709982285</v>
      </c>
      <c r="BL168" s="9">
        <f t="shared" si="163"/>
        <v>12.465135978959481</v>
      </c>
      <c r="BM168" s="9">
        <f t="shared" si="164"/>
        <v>14.137342596348175</v>
      </c>
      <c r="BN168" s="9">
        <f t="shared" si="165"/>
        <v>17.123635015426633</v>
      </c>
      <c r="BO168" s="9">
        <f t="shared" si="166"/>
        <v>17.168622671575797</v>
      </c>
      <c r="BP168" s="21">
        <f t="shared" si="167"/>
        <v>-2.5115394491015935E-2</v>
      </c>
      <c r="BQ168" s="21">
        <f t="shared" si="168"/>
        <v>-2.6747018933200351E-2</v>
      </c>
      <c r="BR168" s="21">
        <f t="shared" si="169"/>
        <v>-2.9436723941217244E-2</v>
      </c>
      <c r="BS168" s="21">
        <f t="shared" si="170"/>
        <v>-2.9475367037517665E-2</v>
      </c>
      <c r="BT168" s="21">
        <f t="shared" si="171"/>
        <v>2.5115394491015935E-2</v>
      </c>
      <c r="BU168" s="21">
        <f t="shared" si="172"/>
        <v>2.6747018933200351E-2</v>
      </c>
      <c r="BV168" s="21">
        <f t="shared" si="173"/>
        <v>2.9436723941217244E-2</v>
      </c>
      <c r="BW168" s="21">
        <f t="shared" si="174"/>
        <v>2.9475367037517665E-2</v>
      </c>
      <c r="CA168">
        <f t="shared" si="194"/>
        <v>94.029919337058999</v>
      </c>
      <c r="CC168">
        <f t="shared" si="195"/>
        <v>0.63628085750596242</v>
      </c>
      <c r="CD168" s="9">
        <f t="shared" si="175"/>
        <v>94.666200194564965</v>
      </c>
      <c r="CE168">
        <f t="shared" si="176"/>
        <v>0.74935780543503938</v>
      </c>
      <c r="CG168">
        <f t="shared" si="196"/>
        <v>0.89720804041845514</v>
      </c>
      <c r="CH168" s="9">
        <f t="shared" si="177"/>
        <v>94.927127377477447</v>
      </c>
      <c r="CI168">
        <f t="shared" si="178"/>
        <v>0.4884306225225572</v>
      </c>
      <c r="CK168">
        <f t="shared" si="197"/>
        <v>1.1807712327879454</v>
      </c>
      <c r="CL168" s="9">
        <f t="shared" si="179"/>
        <v>95.210690569846946</v>
      </c>
      <c r="CM168">
        <f t="shared" si="180"/>
        <v>0.20486743015305819</v>
      </c>
      <c r="CO168">
        <f t="shared" si="198"/>
        <v>1.3363483037352062</v>
      </c>
      <c r="CP168" s="9">
        <f t="shared" si="181"/>
        <v>95.366267640794206</v>
      </c>
      <c r="CQ168">
        <f t="shared" si="182"/>
        <v>4.9290359205798495E-2</v>
      </c>
      <c r="CY168">
        <f t="shared" si="208"/>
        <v>144.71320541255761</v>
      </c>
      <c r="DA168">
        <f t="shared" si="199"/>
        <v>0.13253922905894927</v>
      </c>
      <c r="DB168" s="9">
        <f t="shared" si="183"/>
        <v>144.84574464161656</v>
      </c>
      <c r="DC168">
        <f t="shared" si="184"/>
        <v>4.270610641616571</v>
      </c>
      <c r="DE168">
        <f t="shared" si="200"/>
        <v>0.24709060183977807</v>
      </c>
      <c r="DF168" s="9">
        <f t="shared" si="185"/>
        <v>144.96029601439739</v>
      </c>
      <c r="DG168">
        <f t="shared" si="186"/>
        <v>4.3851620143973946</v>
      </c>
      <c r="DI168">
        <f t="shared" si="201"/>
        <v>4.7929227699020339E-2</v>
      </c>
      <c r="DJ168" s="9">
        <f t="shared" si="187"/>
        <v>144.76113464025664</v>
      </c>
      <c r="DK168">
        <f t="shared" si="188"/>
        <v>4.1860006402566512</v>
      </c>
      <c r="DM168">
        <f t="shared" si="202"/>
        <v>1.8660936380995474E-2</v>
      </c>
      <c r="DN168" s="9">
        <f t="shared" si="189"/>
        <v>144.73186634893861</v>
      </c>
      <c r="DO168">
        <f t="shared" si="190"/>
        <v>4.1567323489386183</v>
      </c>
    </row>
    <row r="169" spans="1:119" x14ac:dyDescent="0.2">
      <c r="A169" s="3">
        <v>44022</v>
      </c>
      <c r="B169" s="4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  <c r="R169">
        <f t="shared" si="203"/>
        <v>91.801940221731584</v>
      </c>
      <c r="S169">
        <f t="shared" si="204"/>
        <v>93.632610556293201</v>
      </c>
      <c r="T169">
        <f t="shared" si="205"/>
        <v>94.861302534823608</v>
      </c>
      <c r="U169">
        <f t="shared" si="206"/>
        <v>95.218401759446195</v>
      </c>
      <c r="V169">
        <f>ABS($C169-R169)/$C169*100</f>
        <v>3.9552503052896886</v>
      </c>
      <c r="W169">
        <f>ABS($C169-S169)/$C169*100</f>
        <v>2.0399718957939372</v>
      </c>
      <c r="X169">
        <f>ABS($C169-T169)/$C169*100</f>
        <v>0.75449347077568463</v>
      </c>
      <c r="Y169">
        <f>ABS($C169-U169)/$C169*100</f>
        <v>0.38089019439381461</v>
      </c>
      <c r="Z169" s="9">
        <f t="shared" si="140"/>
        <v>3.7805257782684123</v>
      </c>
      <c r="AA169" s="9">
        <f t="shared" si="141"/>
        <v>1.9498554437067952</v>
      </c>
      <c r="AB169" s="9">
        <f t="shared" si="142"/>
        <v>0.72116346517638874</v>
      </c>
      <c r="AC169" s="9">
        <f t="shared" si="143"/>
        <v>0.36406424055380171</v>
      </c>
      <c r="AD169">
        <f>ABS(Z169)</f>
        <v>3.7805257782684123</v>
      </c>
      <c r="AE169">
        <f>ABS(AA169)</f>
        <v>1.9498554437067952</v>
      </c>
      <c r="AF169">
        <f t="shared" si="144"/>
        <v>0.72116346517638874</v>
      </c>
      <c r="AG169">
        <f t="shared" si="145"/>
        <v>0.36406424055380171</v>
      </c>
      <c r="AH169" s="9">
        <f t="shared" si="146"/>
        <v>14.292375160151984</v>
      </c>
      <c r="AI169" s="9">
        <f t="shared" si="147"/>
        <v>3.8019362513530233</v>
      </c>
      <c r="AJ169" s="9">
        <f t="shared" si="148"/>
        <v>0.52007674350521649</v>
      </c>
      <c r="AK169" s="9">
        <f t="shared" si="149"/>
        <v>0.1325427712500164</v>
      </c>
      <c r="AL169" s="21">
        <f t="shared" si="150"/>
        <v>3.9552503052896884E-2</v>
      </c>
      <c r="AM169" s="21">
        <f t="shared" si="151"/>
        <v>2.0399718957939371E-2</v>
      </c>
      <c r="AN169" s="21">
        <f t="shared" si="152"/>
        <v>7.5449347077568467E-3</v>
      </c>
      <c r="AO169" s="21">
        <f t="shared" si="153"/>
        <v>3.8089019439381459E-3</v>
      </c>
      <c r="AP169" s="21">
        <f t="shared" si="154"/>
        <v>3.9552503052896884E-2</v>
      </c>
      <c r="AQ169" s="21">
        <f t="shared" si="154"/>
        <v>2.0399718957939371E-2</v>
      </c>
      <c r="AR169" s="21">
        <f t="shared" si="154"/>
        <v>7.5449347077568467E-3</v>
      </c>
      <c r="AS169" s="21">
        <f t="shared" si="154"/>
        <v>3.8089019439381459E-3</v>
      </c>
      <c r="AT169" s="21"/>
      <c r="AZ169">
        <f t="shared" si="207"/>
        <v>143.54083795467142</v>
      </c>
      <c r="BA169">
        <f t="shared" si="191"/>
        <v>143.13191072403191</v>
      </c>
      <c r="BB169">
        <f t="shared" si="192"/>
        <v>142.23036256502303</v>
      </c>
      <c r="BC169">
        <f t="shared" si="193"/>
        <v>141.48670480761959</v>
      </c>
      <c r="BD169" s="9">
        <f t="shared" si="155"/>
        <v>-1.8917749546714049</v>
      </c>
      <c r="BE169" s="9">
        <f t="shared" si="156"/>
        <v>-1.4828477240318989</v>
      </c>
      <c r="BF169" s="9">
        <f t="shared" si="157"/>
        <v>-0.58129956502301638</v>
      </c>
      <c r="BG169" s="9">
        <f t="shared" si="158"/>
        <v>0.16235819238042382</v>
      </c>
      <c r="BH169">
        <f t="shared" si="159"/>
        <v>1.8917749546714049</v>
      </c>
      <c r="BI169">
        <f t="shared" si="160"/>
        <v>1.4828477240318989</v>
      </c>
      <c r="BJ169">
        <f t="shared" si="161"/>
        <v>0.58129956502301638</v>
      </c>
      <c r="BK169">
        <f t="shared" si="162"/>
        <v>0.16235819238042382</v>
      </c>
      <c r="BL169" s="9">
        <f t="shared" si="163"/>
        <v>3.578812479121996</v>
      </c>
      <c r="BM169" s="9">
        <f t="shared" si="164"/>
        <v>2.1988373726665826</v>
      </c>
      <c r="BN169" s="9">
        <f t="shared" si="165"/>
        <v>0.33790918429594807</v>
      </c>
      <c r="BO169" s="9">
        <f t="shared" si="166"/>
        <v>2.6360182633038711E-2</v>
      </c>
      <c r="BP169" s="21">
        <f t="shared" si="167"/>
        <v>-1.3355365115767865E-2</v>
      </c>
      <c r="BQ169" s="21">
        <f t="shared" si="168"/>
        <v>-1.0468461228239108E-2</v>
      </c>
      <c r="BR169" s="21">
        <f t="shared" si="169"/>
        <v>-4.1038009903603548E-3</v>
      </c>
      <c r="BS169" s="21">
        <f t="shared" si="170"/>
        <v>1.1462002567600733E-3</v>
      </c>
      <c r="BT169" s="21">
        <f t="shared" si="171"/>
        <v>1.3355365115767865E-2</v>
      </c>
      <c r="BU169" s="21">
        <f t="shared" si="172"/>
        <v>1.0468461228239108E-2</v>
      </c>
      <c r="BV169" s="21">
        <f t="shared" si="173"/>
        <v>4.1038009903603548E-3</v>
      </c>
      <c r="BW169" s="21">
        <f t="shared" si="174"/>
        <v>1.1462002567600733E-3</v>
      </c>
      <c r="CA169">
        <f t="shared" si="194"/>
        <v>94.861302534823608</v>
      </c>
      <c r="CC169">
        <f t="shared" si="195"/>
        <v>0.66749723194734589</v>
      </c>
      <c r="CD169" s="9">
        <f t="shared" si="175"/>
        <v>95.528799766770959</v>
      </c>
      <c r="CE169">
        <f t="shared" si="176"/>
        <v>5.366623322903763E-2</v>
      </c>
      <c r="CG169">
        <f t="shared" si="196"/>
        <v>0.87351109706307062</v>
      </c>
      <c r="CH169" s="9">
        <f t="shared" si="177"/>
        <v>95.734813631886681</v>
      </c>
      <c r="CI169">
        <f t="shared" si="178"/>
        <v>0.1523476318866841</v>
      </c>
      <c r="CK169">
        <f t="shared" si="197"/>
        <v>0.95017512967254325</v>
      </c>
      <c r="CL169" s="9">
        <f t="shared" si="179"/>
        <v>95.811477664496152</v>
      </c>
      <c r="CM169">
        <f t="shared" si="180"/>
        <v>0.22901166449615573</v>
      </c>
      <c r="CO169">
        <f t="shared" si="198"/>
        <v>0.90207831260049254</v>
      </c>
      <c r="CP169" s="9">
        <f t="shared" si="181"/>
        <v>95.763380847424102</v>
      </c>
      <c r="CQ169">
        <f t="shared" si="182"/>
        <v>0.18091484742410557</v>
      </c>
      <c r="CY169">
        <f t="shared" si="208"/>
        <v>142.23036256502303</v>
      </c>
      <c r="DA169">
        <f t="shared" si="199"/>
        <v>-0.28592190319601618</v>
      </c>
      <c r="DB169" s="9">
        <f t="shared" si="183"/>
        <v>141.944440661827</v>
      </c>
      <c r="DC169">
        <f t="shared" si="184"/>
        <v>0.29537766182698988</v>
      </c>
      <c r="DE169">
        <f t="shared" si="200"/>
        <v>-0.73568543993499236</v>
      </c>
      <c r="DF169" s="9">
        <f t="shared" si="185"/>
        <v>141.49467712508803</v>
      </c>
      <c r="DG169">
        <f t="shared" si="186"/>
        <v>0.15438587491198064</v>
      </c>
      <c r="DI169">
        <f t="shared" si="201"/>
        <v>-1.6223803419551588</v>
      </c>
      <c r="DJ169" s="9">
        <f t="shared" si="187"/>
        <v>140.60798222306786</v>
      </c>
      <c r="DK169">
        <f t="shared" si="188"/>
        <v>1.041080776932148</v>
      </c>
      <c r="DM169">
        <f t="shared" si="202"/>
        <v>-2.1326323177864031</v>
      </c>
      <c r="DN169" s="9">
        <f t="shared" si="189"/>
        <v>140.09773024723663</v>
      </c>
      <c r="DO169">
        <f t="shared" si="190"/>
        <v>1.5513327527633862</v>
      </c>
    </row>
    <row r="170" spans="1:119" x14ac:dyDescent="0.2">
      <c r="A170" s="3">
        <v>44025</v>
      </c>
      <c r="B170" s="4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  <c r="R170">
        <f t="shared" si="203"/>
        <v>92.406824346254538</v>
      </c>
      <c r="S170">
        <f t="shared" si="204"/>
        <v>94.256564298279372</v>
      </c>
      <c r="T170">
        <f t="shared" si="205"/>
        <v>95.294000613929441</v>
      </c>
      <c r="U170">
        <f t="shared" si="206"/>
        <v>95.502371867078153</v>
      </c>
      <c r="V170">
        <f>ABS($C170-R170)/$C170*100</f>
        <v>2.8743502416483895</v>
      </c>
      <c r="W170">
        <f>ABS($C170-S170)/$C170*100</f>
        <v>0.93015189920555674</v>
      </c>
      <c r="X170">
        <f>ABS($C170-T170)/$C170*100</f>
        <v>0.16026189818739994</v>
      </c>
      <c r="Y170">
        <f>ABS($C170-U170)/$C170*100</f>
        <v>0.37927378931350103</v>
      </c>
      <c r="Z170" s="9">
        <f t="shared" si="140"/>
        <v>2.7347006537454632</v>
      </c>
      <c r="AA170" s="9">
        <f t="shared" si="141"/>
        <v>0.88496070172062957</v>
      </c>
      <c r="AB170" s="9">
        <f t="shared" si="142"/>
        <v>-0.15247561392943965</v>
      </c>
      <c r="AC170" s="9">
        <f t="shared" si="143"/>
        <v>-0.36084686707815194</v>
      </c>
      <c r="AD170">
        <f>ABS(Z170)</f>
        <v>2.7347006537454632</v>
      </c>
      <c r="AE170">
        <f>ABS(AA170)</f>
        <v>0.88496070172062957</v>
      </c>
      <c r="AF170">
        <f t="shared" si="144"/>
        <v>0.15247561392943965</v>
      </c>
      <c r="AG170">
        <f t="shared" si="145"/>
        <v>0.36084686707815194</v>
      </c>
      <c r="AH170" s="9">
        <f t="shared" si="146"/>
        <v>7.4785876655958639</v>
      </c>
      <c r="AI170" s="9">
        <f t="shared" si="147"/>
        <v>0.7831554435898691</v>
      </c>
      <c r="AJ170" s="9">
        <f t="shared" si="148"/>
        <v>2.3248812843159529E-2</v>
      </c>
      <c r="AK170" s="9">
        <f t="shared" si="149"/>
        <v>0.13021046148011745</v>
      </c>
      <c r="AL170" s="21">
        <f t="shared" si="150"/>
        <v>2.8743502416483897E-2</v>
      </c>
      <c r="AM170" s="21">
        <f t="shared" si="151"/>
        <v>9.3015189920555678E-3</v>
      </c>
      <c r="AN170" s="21">
        <f t="shared" si="152"/>
        <v>-1.6026189818739993E-3</v>
      </c>
      <c r="AO170" s="21">
        <f t="shared" si="153"/>
        <v>-3.7927378931350104E-3</v>
      </c>
      <c r="AP170" s="21">
        <f t="shared" si="154"/>
        <v>2.8743502416483897E-2</v>
      </c>
      <c r="AQ170" s="21">
        <f t="shared" si="154"/>
        <v>9.3015189920555678E-3</v>
      </c>
      <c r="AR170" s="21">
        <f t="shared" si="154"/>
        <v>1.6026189818739993E-3</v>
      </c>
      <c r="AS170" s="21">
        <f t="shared" si="154"/>
        <v>3.7927378931350104E-3</v>
      </c>
      <c r="AT170" s="21"/>
      <c r="AZ170">
        <f t="shared" si="207"/>
        <v>143.23815396192398</v>
      </c>
      <c r="BA170">
        <f t="shared" si="191"/>
        <v>142.65739945234168</v>
      </c>
      <c r="BB170">
        <f t="shared" si="192"/>
        <v>141.88158282600921</v>
      </c>
      <c r="BC170">
        <f t="shared" si="193"/>
        <v>141.61334419767633</v>
      </c>
      <c r="BD170" s="9">
        <f t="shared" si="155"/>
        <v>-0.55492596192397059</v>
      </c>
      <c r="BE170" s="9">
        <f t="shared" si="156"/>
        <v>2.582854765833531E-2</v>
      </c>
      <c r="BF170" s="9">
        <f t="shared" si="157"/>
        <v>0.80164517399080637</v>
      </c>
      <c r="BG170" s="9">
        <f t="shared" si="158"/>
        <v>1.0698838023236874</v>
      </c>
      <c r="BH170">
        <f t="shared" si="159"/>
        <v>0.55492596192397059</v>
      </c>
      <c r="BI170">
        <f t="shared" si="160"/>
        <v>2.582854765833531E-2</v>
      </c>
      <c r="BJ170">
        <f t="shared" si="161"/>
        <v>0.80164517399080637</v>
      </c>
      <c r="BK170">
        <f t="shared" si="162"/>
        <v>1.0698838023236874</v>
      </c>
      <c r="BL170" s="9">
        <f t="shared" si="163"/>
        <v>0.30794282321724403</v>
      </c>
      <c r="BM170" s="9">
        <f t="shared" si="164"/>
        <v>6.6711387413889841E-4</v>
      </c>
      <c r="BN170" s="9">
        <f t="shared" si="165"/>
        <v>0.64263498498275018</v>
      </c>
      <c r="BO170" s="9">
        <f t="shared" si="166"/>
        <v>1.144651350474591</v>
      </c>
      <c r="BP170" s="21">
        <f t="shared" si="167"/>
        <v>-3.8892164811688344E-3</v>
      </c>
      <c r="BQ170" s="21">
        <f t="shared" si="168"/>
        <v>1.8102020833405386E-4</v>
      </c>
      <c r="BR170" s="21">
        <f t="shared" si="169"/>
        <v>5.6183560270363824E-3</v>
      </c>
      <c r="BS170" s="21">
        <f t="shared" si="170"/>
        <v>7.4983150950557924E-3</v>
      </c>
      <c r="BT170" s="21">
        <f t="shared" si="171"/>
        <v>3.8892164811688344E-3</v>
      </c>
      <c r="BU170" s="21">
        <f t="shared" si="172"/>
        <v>1.8102020833405386E-4</v>
      </c>
      <c r="BV170" s="21">
        <f t="shared" si="173"/>
        <v>5.6183560270363824E-3</v>
      </c>
      <c r="BW170" s="21">
        <f t="shared" si="174"/>
        <v>7.4983150950557924E-3</v>
      </c>
      <c r="CA170">
        <f t="shared" si="194"/>
        <v>95.294000613929441</v>
      </c>
      <c r="CC170">
        <f t="shared" si="195"/>
        <v>0.62992936749270378</v>
      </c>
      <c r="CD170" s="9">
        <f t="shared" si="175"/>
        <v>95.923929981422148</v>
      </c>
      <c r="CE170">
        <f t="shared" si="176"/>
        <v>0.78240498142214676</v>
      </c>
      <c r="CG170">
        <f t="shared" si="196"/>
        <v>0.71481841059846518</v>
      </c>
      <c r="CH170" s="9">
        <f t="shared" si="177"/>
        <v>96.008819024527909</v>
      </c>
      <c r="CI170">
        <f t="shared" si="178"/>
        <v>0.86729402452790794</v>
      </c>
      <c r="CK170">
        <f t="shared" si="197"/>
        <v>0.60864027629851458</v>
      </c>
      <c r="CL170" s="9">
        <f t="shared" si="179"/>
        <v>95.902640890227957</v>
      </c>
      <c r="CM170">
        <f t="shared" si="180"/>
        <v>0.76111589022795556</v>
      </c>
      <c r="CO170">
        <f t="shared" si="198"/>
        <v>0.49841131179508558</v>
      </c>
      <c r="CP170" s="9">
        <f t="shared" si="181"/>
        <v>95.792411925724522</v>
      </c>
      <c r="CQ170">
        <f t="shared" si="182"/>
        <v>0.65088692572452089</v>
      </c>
      <c r="CY170">
        <f t="shared" si="208"/>
        <v>141.88158282600921</v>
      </c>
      <c r="DA170">
        <f t="shared" si="199"/>
        <v>-0.29597915692686499</v>
      </c>
      <c r="DB170" s="9">
        <f t="shared" si="183"/>
        <v>141.58560366908233</v>
      </c>
      <c r="DC170">
        <f t="shared" si="184"/>
        <v>1.0976243309176823</v>
      </c>
      <c r="DE170">
        <f t="shared" si="200"/>
        <v>-0.59639938760337075</v>
      </c>
      <c r="DF170" s="9">
        <f t="shared" si="185"/>
        <v>141.28518343840582</v>
      </c>
      <c r="DG170">
        <f t="shared" si="186"/>
        <v>1.3980445615941903</v>
      </c>
      <c r="DI170">
        <f t="shared" si="201"/>
        <v>-0.78180394401387598</v>
      </c>
      <c r="DJ170" s="9">
        <f t="shared" si="187"/>
        <v>141.09977888199532</v>
      </c>
      <c r="DK170">
        <f t="shared" si="188"/>
        <v>1.5834491180046939</v>
      </c>
      <c r="DM170">
        <f t="shared" si="202"/>
        <v>-0.59851910004198272</v>
      </c>
      <c r="DN170" s="9">
        <f t="shared" si="189"/>
        <v>141.28306372596722</v>
      </c>
      <c r="DO170">
        <f t="shared" si="190"/>
        <v>1.4001642740327895</v>
      </c>
    </row>
    <row r="171" spans="1:119" x14ac:dyDescent="0.2">
      <c r="A171" s="3">
        <v>44026</v>
      </c>
      <c r="B171" s="4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  <c r="R171">
        <f t="shared" si="203"/>
        <v>92.844376450853815</v>
      </c>
      <c r="S171">
        <f t="shared" si="204"/>
        <v>94.539751722829976</v>
      </c>
      <c r="T171">
        <f t="shared" si="205"/>
        <v>95.202515245571789</v>
      </c>
      <c r="U171">
        <f t="shared" si="206"/>
        <v>95.220911310757202</v>
      </c>
      <c r="V171">
        <f>ABS($C171-R171)/$C171*100</f>
        <v>4.0030501160239496</v>
      </c>
      <c r="W171">
        <f>ABS($C171-S171)/$C171*100</f>
        <v>2.250107598233674</v>
      </c>
      <c r="X171">
        <f>ABS($C171-T171)/$C171*100</f>
        <v>1.5648396357604542</v>
      </c>
      <c r="Y171">
        <f>ABS($C171-U171)/$C171*100</f>
        <v>1.5458189237348712</v>
      </c>
      <c r="Z171" s="9">
        <f t="shared" si="140"/>
        <v>3.8715885491461819</v>
      </c>
      <c r="AA171" s="9">
        <f t="shared" si="141"/>
        <v>2.1762132771700209</v>
      </c>
      <c r="AB171" s="9">
        <f t="shared" si="142"/>
        <v>1.5134497544282084</v>
      </c>
      <c r="AC171" s="9">
        <f t="shared" si="143"/>
        <v>1.4950536892427948</v>
      </c>
      <c r="AD171">
        <f>ABS(Z171)</f>
        <v>3.8715885491461819</v>
      </c>
      <c r="AE171">
        <f>ABS(AA171)</f>
        <v>2.1762132771700209</v>
      </c>
      <c r="AF171">
        <f t="shared" si="144"/>
        <v>1.5134497544282084</v>
      </c>
      <c r="AG171">
        <f t="shared" si="145"/>
        <v>1.4950536892427948</v>
      </c>
      <c r="AH171" s="9">
        <f t="shared" si="146"/>
        <v>14.989197893879838</v>
      </c>
      <c r="AI171" s="9">
        <f t="shared" si="147"/>
        <v>4.7359042277310825</v>
      </c>
      <c r="AJ171" s="9">
        <f t="shared" si="148"/>
        <v>2.2905301591788043</v>
      </c>
      <c r="AK171" s="9">
        <f t="shared" si="149"/>
        <v>2.2351855337184912</v>
      </c>
      <c r="AL171" s="21">
        <f t="shared" si="150"/>
        <v>4.0030501160239491E-2</v>
      </c>
      <c r="AM171" s="21">
        <f t="shared" si="151"/>
        <v>2.2501075982336742E-2</v>
      </c>
      <c r="AN171" s="21">
        <f t="shared" si="152"/>
        <v>1.5648396357604542E-2</v>
      </c>
      <c r="AO171" s="21">
        <f t="shared" si="153"/>
        <v>1.5458189237348713E-2</v>
      </c>
      <c r="AP171" s="21">
        <f t="shared" si="154"/>
        <v>4.0030501160239491E-2</v>
      </c>
      <c r="AQ171" s="21">
        <f t="shared" si="154"/>
        <v>2.2501075982336742E-2</v>
      </c>
      <c r="AR171" s="21">
        <f t="shared" si="154"/>
        <v>1.5648396357604542E-2</v>
      </c>
      <c r="AS171" s="21">
        <f t="shared" si="154"/>
        <v>1.5458189237348713E-2</v>
      </c>
      <c r="AT171" s="21"/>
      <c r="AZ171">
        <f t="shared" si="207"/>
        <v>143.14936580801614</v>
      </c>
      <c r="BA171">
        <f t="shared" si="191"/>
        <v>142.66566458759235</v>
      </c>
      <c r="BB171">
        <f t="shared" si="192"/>
        <v>142.36256993040368</v>
      </c>
      <c r="BC171">
        <f t="shared" si="193"/>
        <v>142.44785356348879</v>
      </c>
      <c r="BD171" s="9">
        <f t="shared" si="155"/>
        <v>4.1179371919838559</v>
      </c>
      <c r="BE171" s="9">
        <f t="shared" si="156"/>
        <v>4.6016384124076524</v>
      </c>
      <c r="BF171" s="9">
        <f t="shared" si="157"/>
        <v>4.9047330695963183</v>
      </c>
      <c r="BG171" s="9">
        <f t="shared" si="158"/>
        <v>4.8194494365112064</v>
      </c>
      <c r="BH171">
        <f t="shared" si="159"/>
        <v>4.1179371919838559</v>
      </c>
      <c r="BI171">
        <f t="shared" si="160"/>
        <v>4.6016384124076524</v>
      </c>
      <c r="BJ171">
        <f t="shared" si="161"/>
        <v>4.9047330695963183</v>
      </c>
      <c r="BK171">
        <f t="shared" si="162"/>
        <v>4.8194494365112064</v>
      </c>
      <c r="BL171" s="9">
        <f t="shared" si="163"/>
        <v>16.957406717123884</v>
      </c>
      <c r="BM171" s="9">
        <f t="shared" si="164"/>
        <v>21.175076078545619</v>
      </c>
      <c r="BN171" s="9">
        <f t="shared" si="165"/>
        <v>24.056406483991722</v>
      </c>
      <c r="BO171" s="9">
        <f t="shared" si="166"/>
        <v>23.227092871088185</v>
      </c>
      <c r="BP171" s="21">
        <f t="shared" si="167"/>
        <v>2.7962331814984458E-2</v>
      </c>
      <c r="BQ171" s="21">
        <f t="shared" si="168"/>
        <v>3.1246843791304119E-2</v>
      </c>
      <c r="BR171" s="21">
        <f t="shared" si="169"/>
        <v>3.330496973653628E-2</v>
      </c>
      <c r="BS171" s="21">
        <f t="shared" si="170"/>
        <v>3.2725862009649262E-2</v>
      </c>
      <c r="BT171" s="21">
        <f t="shared" si="171"/>
        <v>2.7962331814984458E-2</v>
      </c>
      <c r="BU171" s="21">
        <f t="shared" si="172"/>
        <v>3.1246843791304119E-2</v>
      </c>
      <c r="BV171" s="21">
        <f t="shared" si="173"/>
        <v>3.330496973653628E-2</v>
      </c>
      <c r="BW171" s="21">
        <f t="shared" si="174"/>
        <v>3.2725862009649262E-2</v>
      </c>
      <c r="CA171">
        <f t="shared" si="194"/>
        <v>95.202515245571789</v>
      </c>
      <c r="CC171">
        <f t="shared" si="195"/>
        <v>0.51450300975664676</v>
      </c>
      <c r="CD171" s="9">
        <f t="shared" si="175"/>
        <v>95.717018255328441</v>
      </c>
      <c r="CE171">
        <f t="shared" si="176"/>
        <v>0.99894674467155653</v>
      </c>
      <c r="CG171">
        <f t="shared" si="196"/>
        <v>0.42454905017426287</v>
      </c>
      <c r="CH171" s="9">
        <f t="shared" si="177"/>
        <v>95.627064295746052</v>
      </c>
      <c r="CI171">
        <f t="shared" si="178"/>
        <v>1.0889007042539447</v>
      </c>
      <c r="CK171">
        <f t="shared" si="197"/>
        <v>0.14655735082544435</v>
      </c>
      <c r="CL171" s="9">
        <f t="shared" si="179"/>
        <v>95.349072596397235</v>
      </c>
      <c r="CM171">
        <f t="shared" si="180"/>
        <v>1.3668924036027619</v>
      </c>
      <c r="CO171">
        <f t="shared" si="198"/>
        <v>-8.899833136269103E-3</v>
      </c>
      <c r="CP171" s="9">
        <f t="shared" si="181"/>
        <v>95.19361541243552</v>
      </c>
      <c r="CQ171">
        <f t="shared" si="182"/>
        <v>1.5223495875644772</v>
      </c>
      <c r="CY171">
        <f t="shared" si="208"/>
        <v>142.36256993040368</v>
      </c>
      <c r="DA171">
        <f t="shared" si="199"/>
        <v>-0.17166455511545098</v>
      </c>
      <c r="DB171" s="9">
        <f t="shared" si="183"/>
        <v>142.19090537528822</v>
      </c>
      <c r="DC171">
        <f t="shared" si="184"/>
        <v>5.0763976247117739</v>
      </c>
      <c r="DE171">
        <f t="shared" si="200"/>
        <v>-0.20854025048414718</v>
      </c>
      <c r="DF171" s="9">
        <f t="shared" si="185"/>
        <v>142.15402967991955</v>
      </c>
      <c r="DG171">
        <f t="shared" si="186"/>
        <v>5.1132733200804523</v>
      </c>
      <c r="DI171">
        <f t="shared" si="201"/>
        <v>5.1638147935634038E-2</v>
      </c>
      <c r="DJ171" s="9">
        <f t="shared" si="187"/>
        <v>142.4142080783393</v>
      </c>
      <c r="DK171">
        <f t="shared" si="188"/>
        <v>4.8530949216606984</v>
      </c>
      <c r="DM171">
        <f t="shared" si="202"/>
        <v>0.3298562357733687</v>
      </c>
      <c r="DN171" s="9">
        <f t="shared" si="189"/>
        <v>142.69242616617706</v>
      </c>
      <c r="DO171">
        <f t="shared" si="190"/>
        <v>4.5748768338229411</v>
      </c>
    </row>
    <row r="172" spans="1:119" x14ac:dyDescent="0.2">
      <c r="A172" s="3">
        <v>44027</v>
      </c>
      <c r="B172" s="4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  <c r="R172">
        <f t="shared" si="203"/>
        <v>93.463830618717211</v>
      </c>
      <c r="S172">
        <f t="shared" si="204"/>
        <v>95.236139971524381</v>
      </c>
      <c r="T172">
        <f t="shared" si="205"/>
        <v>96.110585098228711</v>
      </c>
      <c r="U172">
        <f t="shared" si="206"/>
        <v>96.387053188366579</v>
      </c>
      <c r="V172">
        <f>ABS($C172-R172)/$C172*100</f>
        <v>4.02262855810178</v>
      </c>
      <c r="W172">
        <f>ABS($C172-S172)/$C172*100</f>
        <v>2.202656148044587</v>
      </c>
      <c r="X172">
        <f>ABS($C172-T172)/$C172*100</f>
        <v>1.3046943998937262</v>
      </c>
      <c r="Y172">
        <f>ABS($C172-U172)/$C172*100</f>
        <v>1.0207912000854305</v>
      </c>
      <c r="Z172" s="9">
        <f t="shared" si="140"/>
        <v>3.9172803812827937</v>
      </c>
      <c r="AA172" s="9">
        <f t="shared" si="141"/>
        <v>2.1449710284756236</v>
      </c>
      <c r="AB172" s="9">
        <f t="shared" si="142"/>
        <v>1.2705259017712933</v>
      </c>
      <c r="AC172" s="9">
        <f t="shared" si="143"/>
        <v>0.9940578116334251</v>
      </c>
      <c r="AD172">
        <f>ABS(Z172)</f>
        <v>3.9172803812827937</v>
      </c>
      <c r="AE172">
        <f>ABS(AA172)</f>
        <v>2.1449710284756236</v>
      </c>
      <c r="AF172">
        <f t="shared" si="144"/>
        <v>1.2705259017712933</v>
      </c>
      <c r="AG172">
        <f t="shared" si="145"/>
        <v>0.9940578116334251</v>
      </c>
      <c r="AH172" s="9">
        <f t="shared" si="146"/>
        <v>15.345085585583069</v>
      </c>
      <c r="AI172" s="9">
        <f t="shared" si="147"/>
        <v>4.6009007129997741</v>
      </c>
      <c r="AJ172" s="9">
        <f t="shared" si="148"/>
        <v>1.6142360670717582</v>
      </c>
      <c r="AK172" s="9">
        <f t="shared" si="149"/>
        <v>0.98815093286943412</v>
      </c>
      <c r="AL172" s="21">
        <f t="shared" si="150"/>
        <v>4.0226285581017797E-2</v>
      </c>
      <c r="AM172" s="21">
        <f t="shared" si="151"/>
        <v>2.2026561480445871E-2</v>
      </c>
      <c r="AN172" s="21">
        <f t="shared" si="152"/>
        <v>1.3046943998937261E-2</v>
      </c>
      <c r="AO172" s="21">
        <f t="shared" si="153"/>
        <v>1.0207912000854304E-2</v>
      </c>
      <c r="AP172" s="21">
        <f t="shared" si="154"/>
        <v>4.0226285581017797E-2</v>
      </c>
      <c r="AQ172" s="21">
        <f t="shared" si="154"/>
        <v>2.2026561480445871E-2</v>
      </c>
      <c r="AR172" s="21">
        <f t="shared" si="154"/>
        <v>1.3046943998937261E-2</v>
      </c>
      <c r="AS172" s="21">
        <f t="shared" si="154"/>
        <v>1.0207912000854304E-2</v>
      </c>
      <c r="AT172" s="21"/>
      <c r="AZ172">
        <f t="shared" si="207"/>
        <v>143.80823575873356</v>
      </c>
      <c r="BA172">
        <f t="shared" si="191"/>
        <v>144.13818887956279</v>
      </c>
      <c r="BB172">
        <f t="shared" si="192"/>
        <v>145.30540977216148</v>
      </c>
      <c r="BC172">
        <f t="shared" si="193"/>
        <v>146.20702412396753</v>
      </c>
      <c r="BD172" s="9">
        <f t="shared" si="155"/>
        <v>7.2675242412664431</v>
      </c>
      <c r="BE172" s="9">
        <f t="shared" si="156"/>
        <v>6.9375711204372124</v>
      </c>
      <c r="BF172" s="9">
        <f t="shared" si="157"/>
        <v>5.7703502278385201</v>
      </c>
      <c r="BG172" s="9">
        <f t="shared" si="158"/>
        <v>4.8687358760324742</v>
      </c>
      <c r="BH172">
        <f t="shared" si="159"/>
        <v>7.2675242412664431</v>
      </c>
      <c r="BI172">
        <f t="shared" si="160"/>
        <v>6.9375711204372124</v>
      </c>
      <c r="BJ172">
        <f t="shared" si="161"/>
        <v>5.7703502278385201</v>
      </c>
      <c r="BK172">
        <f t="shared" si="162"/>
        <v>4.8687358760324742</v>
      </c>
      <c r="BL172" s="9">
        <f t="shared" si="163"/>
        <v>52.81690859739539</v>
      </c>
      <c r="BM172" s="9">
        <f t="shared" si="164"/>
        <v>48.129893051124441</v>
      </c>
      <c r="BN172" s="9">
        <f t="shared" si="165"/>
        <v>33.296941751916059</v>
      </c>
      <c r="BO172" s="9">
        <f t="shared" si="166"/>
        <v>23.704589030565703</v>
      </c>
      <c r="BP172" s="21">
        <f t="shared" si="167"/>
        <v>4.8105164198852572E-2</v>
      </c>
      <c r="BQ172" s="21">
        <f t="shared" si="168"/>
        <v>4.59211399660489E-2</v>
      </c>
      <c r="BR172" s="21">
        <f t="shared" si="169"/>
        <v>3.8195076614795917E-2</v>
      </c>
      <c r="BS172" s="21">
        <f t="shared" si="170"/>
        <v>3.2227114899388717E-2</v>
      </c>
      <c r="BT172" s="21">
        <f t="shared" si="171"/>
        <v>4.8105164198852572E-2</v>
      </c>
      <c r="BU172" s="21">
        <f t="shared" si="172"/>
        <v>4.59211399660489E-2</v>
      </c>
      <c r="BV172" s="21">
        <f t="shared" si="173"/>
        <v>3.8195076614795917E-2</v>
      </c>
      <c r="BW172" s="21">
        <f t="shared" si="174"/>
        <v>3.2227114899388717E-2</v>
      </c>
      <c r="CA172">
        <f t="shared" si="194"/>
        <v>96.110585098228711</v>
      </c>
      <c r="CC172">
        <f t="shared" si="195"/>
        <v>0.57747370462069081</v>
      </c>
      <c r="CD172" s="9">
        <f t="shared" si="175"/>
        <v>96.688058802849397</v>
      </c>
      <c r="CE172">
        <f t="shared" si="176"/>
        <v>0.69305219715060673</v>
      </c>
      <c r="CG172">
        <f t="shared" si="196"/>
        <v>0.59861653906802026</v>
      </c>
      <c r="CH172" s="9">
        <f t="shared" si="177"/>
        <v>96.709201637296729</v>
      </c>
      <c r="CI172">
        <f t="shared" si="178"/>
        <v>0.67190936270327484</v>
      </c>
      <c r="CK172">
        <f t="shared" si="197"/>
        <v>0.64915560203421974</v>
      </c>
      <c r="CL172" s="9">
        <f t="shared" si="179"/>
        <v>96.759740700262924</v>
      </c>
      <c r="CM172">
        <f t="shared" si="180"/>
        <v>0.62137029973708024</v>
      </c>
      <c r="CO172">
        <f t="shared" si="198"/>
        <v>0.77969409664587541</v>
      </c>
      <c r="CP172" s="9">
        <f t="shared" si="181"/>
        <v>96.89027919487458</v>
      </c>
      <c r="CQ172">
        <f t="shared" si="182"/>
        <v>0.49083180512542413</v>
      </c>
      <c r="CY172">
        <f t="shared" si="208"/>
        <v>145.30540977216148</v>
      </c>
      <c r="DA172">
        <f t="shared" si="199"/>
        <v>0.32665614838426954</v>
      </c>
      <c r="DB172" s="9">
        <f t="shared" si="183"/>
        <v>145.63206592054576</v>
      </c>
      <c r="DC172">
        <f t="shared" si="184"/>
        <v>5.4436940794542465</v>
      </c>
      <c r="DE172">
        <f t="shared" si="200"/>
        <v>0.92595658272295478</v>
      </c>
      <c r="DF172" s="9">
        <f t="shared" si="185"/>
        <v>146.23136635488444</v>
      </c>
      <c r="DG172">
        <f t="shared" si="186"/>
        <v>4.8443936451155594</v>
      </c>
      <c r="DI172">
        <f t="shared" si="201"/>
        <v>1.9598312658582651</v>
      </c>
      <c r="DJ172" s="9">
        <f t="shared" si="187"/>
        <v>147.26524103801975</v>
      </c>
      <c r="DK172">
        <f t="shared" si="188"/>
        <v>3.8105189619802502</v>
      </c>
      <c r="DM172">
        <f t="shared" si="202"/>
        <v>2.5770221369199815</v>
      </c>
      <c r="DN172" s="9">
        <f t="shared" si="189"/>
        <v>147.88243190908148</v>
      </c>
      <c r="DO172">
        <f t="shared" si="190"/>
        <v>3.1933280909185271</v>
      </c>
    </row>
    <row r="173" spans="1:119" x14ac:dyDescent="0.2">
      <c r="A173" s="3">
        <v>44028</v>
      </c>
      <c r="B173" s="4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  <c r="R173">
        <f t="shared" si="203"/>
        <v>94.090595479722452</v>
      </c>
      <c r="S173">
        <f t="shared" si="204"/>
        <v>95.922530700636585</v>
      </c>
      <c r="T173">
        <f t="shared" si="205"/>
        <v>96.872900639291487</v>
      </c>
      <c r="U173">
        <f t="shared" si="206"/>
        <v>97.162418281440651</v>
      </c>
      <c r="V173">
        <f>ABS($C173-R173)/$C173*100</f>
        <v>2.1752844787703052</v>
      </c>
      <c r="W173">
        <f>ABS($C173-S173)/$C173*100</f>
        <v>0.27064628485147191</v>
      </c>
      <c r="X173">
        <f>ABS($C173-T173)/$C173*100</f>
        <v>0.71744044597254797</v>
      </c>
      <c r="Y173">
        <f>ABS($C173-U173)/$C173*100</f>
        <v>1.018448010407857</v>
      </c>
      <c r="Z173" s="9">
        <f t="shared" si="140"/>
        <v>2.0922505202775454</v>
      </c>
      <c r="AA173" s="9">
        <f t="shared" si="141"/>
        <v>0.26031529936341258</v>
      </c>
      <c r="AB173" s="9">
        <f t="shared" si="142"/>
        <v>-0.69005463929148902</v>
      </c>
      <c r="AC173" s="9">
        <f t="shared" si="143"/>
        <v>-0.97957228144065311</v>
      </c>
      <c r="AD173">
        <f>ABS(Z173)</f>
        <v>2.0922505202775454</v>
      </c>
      <c r="AE173">
        <f>ABS(AA173)</f>
        <v>0.26031529936341258</v>
      </c>
      <c r="AF173">
        <f t="shared" si="144"/>
        <v>0.69005463929148902</v>
      </c>
      <c r="AG173">
        <f t="shared" si="145"/>
        <v>0.97957228144065311</v>
      </c>
      <c r="AH173" s="9">
        <f t="shared" si="146"/>
        <v>4.3775122396016597</v>
      </c>
      <c r="AI173" s="9">
        <f t="shared" si="147"/>
        <v>6.7764055082663102E-2</v>
      </c>
      <c r="AJ173" s="9">
        <f t="shared" si="148"/>
        <v>0.47617540520770701</v>
      </c>
      <c r="AK173" s="9">
        <f t="shared" si="149"/>
        <v>0.95956185456684606</v>
      </c>
      <c r="AL173" s="21">
        <f t="shared" si="150"/>
        <v>2.1752844787703052E-2</v>
      </c>
      <c r="AM173" s="21">
        <f t="shared" si="151"/>
        <v>2.7064628485147192E-3</v>
      </c>
      <c r="AN173" s="21">
        <f t="shared" si="152"/>
        <v>-7.1744044597254796E-3</v>
      </c>
      <c r="AO173" s="21">
        <f t="shared" si="153"/>
        <v>-1.0184480104078571E-2</v>
      </c>
      <c r="AP173" s="21">
        <f t="shared" si="154"/>
        <v>2.1752844787703052E-2</v>
      </c>
      <c r="AQ173" s="21">
        <f t="shared" si="154"/>
        <v>2.7064628485147192E-3</v>
      </c>
      <c r="AR173" s="21">
        <f t="shared" si="154"/>
        <v>7.1744044597254796E-3</v>
      </c>
      <c r="AS173" s="21">
        <f t="shared" si="154"/>
        <v>1.0184480104078571E-2</v>
      </c>
      <c r="AT173" s="21"/>
      <c r="AZ173">
        <f t="shared" si="207"/>
        <v>144.97103963733619</v>
      </c>
      <c r="BA173">
        <f t="shared" si="191"/>
        <v>146.35821163810269</v>
      </c>
      <c r="BB173">
        <f t="shared" si="192"/>
        <v>148.76761990886459</v>
      </c>
      <c r="BC173">
        <f t="shared" si="193"/>
        <v>150.00463810727285</v>
      </c>
      <c r="BD173" s="9">
        <f t="shared" si="155"/>
        <v>7.2482593626638163</v>
      </c>
      <c r="BE173" s="9">
        <f t="shared" si="156"/>
        <v>5.8610873618973187</v>
      </c>
      <c r="BF173" s="9">
        <f t="shared" si="157"/>
        <v>3.4516790911354178</v>
      </c>
      <c r="BG173" s="9">
        <f t="shared" si="158"/>
        <v>2.2146608927271529</v>
      </c>
      <c r="BH173">
        <f t="shared" si="159"/>
        <v>7.2482593626638163</v>
      </c>
      <c r="BI173">
        <f t="shared" si="160"/>
        <v>5.8610873618973187</v>
      </c>
      <c r="BJ173">
        <f t="shared" si="161"/>
        <v>3.4516790911354178</v>
      </c>
      <c r="BK173">
        <f t="shared" si="162"/>
        <v>2.2146608927271529</v>
      </c>
      <c r="BL173" s="9">
        <f t="shared" si="163"/>
        <v>52.537263788443674</v>
      </c>
      <c r="BM173" s="9">
        <f t="shared" si="164"/>
        <v>34.35234506379247</v>
      </c>
      <c r="BN173" s="9">
        <f t="shared" si="165"/>
        <v>11.914088548181423</v>
      </c>
      <c r="BO173" s="9">
        <f t="shared" si="166"/>
        <v>4.9047228697750302</v>
      </c>
      <c r="BP173" s="21">
        <f t="shared" si="167"/>
        <v>4.7617216806811177E-2</v>
      </c>
      <c r="BQ173" s="21">
        <f t="shared" si="168"/>
        <v>3.8504233040104321E-2</v>
      </c>
      <c r="BR173" s="21">
        <f t="shared" si="169"/>
        <v>2.2675699558539011E-2</v>
      </c>
      <c r="BS173" s="21">
        <f t="shared" si="170"/>
        <v>1.4549146575212864E-2</v>
      </c>
      <c r="BT173" s="21">
        <f t="shared" si="171"/>
        <v>4.7617216806811177E-2</v>
      </c>
      <c r="BU173" s="21">
        <f t="shared" si="172"/>
        <v>3.8504233040104321E-2</v>
      </c>
      <c r="BV173" s="21">
        <f t="shared" si="173"/>
        <v>2.2675699558539011E-2</v>
      </c>
      <c r="BW173" s="21">
        <f t="shared" si="174"/>
        <v>1.4549146575212864E-2</v>
      </c>
      <c r="CA173">
        <f t="shared" si="194"/>
        <v>96.872900639291487</v>
      </c>
      <c r="CC173">
        <f t="shared" si="195"/>
        <v>0.60704839845142444</v>
      </c>
      <c r="CD173" s="9">
        <f t="shared" si="175"/>
        <v>97.479949037742912</v>
      </c>
      <c r="CE173">
        <f t="shared" si="176"/>
        <v>1.2971030377429145</v>
      </c>
      <c r="CG173">
        <f t="shared" si="196"/>
        <v>0.65754817978613223</v>
      </c>
      <c r="CH173" s="9">
        <f t="shared" si="177"/>
        <v>97.53044881907762</v>
      </c>
      <c r="CI173">
        <f t="shared" si="178"/>
        <v>1.3476028190776219</v>
      </c>
      <c r="CK173">
        <f t="shared" si="197"/>
        <v>0.7238411617930669</v>
      </c>
      <c r="CL173" s="9">
        <f t="shared" si="179"/>
        <v>97.596741801084548</v>
      </c>
      <c r="CM173">
        <f t="shared" si="180"/>
        <v>1.4138958010845499</v>
      </c>
      <c r="CO173">
        <f t="shared" si="198"/>
        <v>0.76474853884440985</v>
      </c>
      <c r="CP173" s="9">
        <f t="shared" si="181"/>
        <v>97.637649178135902</v>
      </c>
      <c r="CQ173">
        <f t="shared" si="182"/>
        <v>1.4548031781359043</v>
      </c>
      <c r="CY173">
        <f t="shared" si="208"/>
        <v>148.76761990886459</v>
      </c>
      <c r="DA173">
        <f t="shared" si="199"/>
        <v>0.82834478651528354</v>
      </c>
      <c r="DB173" s="9">
        <f t="shared" si="183"/>
        <v>149.59596469537988</v>
      </c>
      <c r="DC173">
        <f t="shared" si="184"/>
        <v>2.6233343046201298</v>
      </c>
      <c r="DE173">
        <f t="shared" si="200"/>
        <v>1.8390078621558095</v>
      </c>
      <c r="DF173" s="9">
        <f t="shared" si="185"/>
        <v>150.60662777102038</v>
      </c>
      <c r="DG173">
        <f t="shared" si="186"/>
        <v>1.6126712289796217</v>
      </c>
      <c r="DI173">
        <f t="shared" si="201"/>
        <v>2.9514013206158602</v>
      </c>
      <c r="DJ173" s="9">
        <f t="shared" si="187"/>
        <v>151.71902122948046</v>
      </c>
      <c r="DK173">
        <f t="shared" si="188"/>
        <v>0.50027777051954558</v>
      </c>
      <c r="DM173">
        <f t="shared" si="202"/>
        <v>3.3382838167334685</v>
      </c>
      <c r="DN173" s="9">
        <f t="shared" si="189"/>
        <v>152.10590372559807</v>
      </c>
      <c r="DO173">
        <f t="shared" si="190"/>
        <v>0.1133952744019382</v>
      </c>
    </row>
    <row r="174" spans="1:119" x14ac:dyDescent="0.2">
      <c r="A174" s="3">
        <v>44029</v>
      </c>
      <c r="B174" s="4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  <c r="R174">
        <f t="shared" si="203"/>
        <v>94.425355562966871</v>
      </c>
      <c r="S174">
        <f t="shared" si="204"/>
        <v>96.00583159643287</v>
      </c>
      <c r="T174">
        <f t="shared" si="205"/>
        <v>96.458867855716591</v>
      </c>
      <c r="U174">
        <f t="shared" si="206"/>
        <v>96.398351901916953</v>
      </c>
      <c r="V174">
        <f>ABS($C174-R174)/$C174*100</f>
        <v>1.6285043516949391</v>
      </c>
      <c r="W174">
        <f>ABS($C174-S174)/$C174*100</f>
        <v>1.8021523917722566E-2</v>
      </c>
      <c r="X174">
        <f>ABS($C174-T174)/$C174*100</f>
        <v>0.48999066973613059</v>
      </c>
      <c r="Y174">
        <f>ABS($C174-U174)/$C174*100</f>
        <v>0.42694568726969662</v>
      </c>
      <c r="Z174" s="9">
        <f t="shared" si="140"/>
        <v>1.5631774370331328</v>
      </c>
      <c r="AA174" s="9">
        <f t="shared" si="141"/>
        <v>-1.729859643286602E-2</v>
      </c>
      <c r="AB174" s="9">
        <f t="shared" si="142"/>
        <v>-0.47033485571658673</v>
      </c>
      <c r="AC174" s="9">
        <f t="shared" si="143"/>
        <v>-0.40981890191694959</v>
      </c>
      <c r="AD174">
        <f>ABS(Z174)</f>
        <v>1.5631774370331328</v>
      </c>
      <c r="AE174">
        <f>ABS(AA174)</f>
        <v>1.729859643286602E-2</v>
      </c>
      <c r="AF174">
        <f t="shared" si="144"/>
        <v>0.47033485571658673</v>
      </c>
      <c r="AG174">
        <f t="shared" si="145"/>
        <v>0.40981890191694959</v>
      </c>
      <c r="AH174" s="9">
        <f t="shared" si="146"/>
        <v>2.4435236996494738</v>
      </c>
      <c r="AI174" s="9">
        <f t="shared" si="147"/>
        <v>2.99241438547165E-4</v>
      </c>
      <c r="AJ174" s="9">
        <f t="shared" si="148"/>
        <v>0.22121487650194246</v>
      </c>
      <c r="AK174" s="9">
        <f t="shared" si="149"/>
        <v>0.16795153236841434</v>
      </c>
      <c r="AL174" s="21">
        <f t="shared" si="150"/>
        <v>1.6285043516949392E-2</v>
      </c>
      <c r="AM174" s="21">
        <f t="shared" si="151"/>
        <v>-1.8021523917722567E-4</v>
      </c>
      <c r="AN174" s="21">
        <f t="shared" si="152"/>
        <v>-4.8999066973613057E-3</v>
      </c>
      <c r="AO174" s="21">
        <f t="shared" si="153"/>
        <v>-4.2694568726969664E-3</v>
      </c>
      <c r="AP174" s="21">
        <f t="shared" si="154"/>
        <v>1.6285043516949392E-2</v>
      </c>
      <c r="AQ174" s="21">
        <f t="shared" si="154"/>
        <v>1.8021523917722567E-4</v>
      </c>
      <c r="AR174" s="21">
        <f t="shared" si="154"/>
        <v>4.8999066973613057E-3</v>
      </c>
      <c r="AS174" s="21">
        <f t="shared" si="154"/>
        <v>4.2694568726969664E-3</v>
      </c>
      <c r="AT174" s="21"/>
      <c r="AZ174">
        <f t="shared" si="207"/>
        <v>146.13076113536241</v>
      </c>
      <c r="BA174">
        <f t="shared" si="191"/>
        <v>148.23375959390984</v>
      </c>
      <c r="BB174">
        <f t="shared" si="192"/>
        <v>150.83862736354584</v>
      </c>
      <c r="BC174">
        <f t="shared" si="193"/>
        <v>151.73207360360004</v>
      </c>
      <c r="BD174" s="9">
        <f t="shared" si="155"/>
        <v>7.9977488646376003</v>
      </c>
      <c r="BE174" s="9">
        <f t="shared" si="156"/>
        <v>5.8947504060901679</v>
      </c>
      <c r="BF174" s="9">
        <f t="shared" si="157"/>
        <v>3.2898826364541662</v>
      </c>
      <c r="BG174" s="9">
        <f t="shared" si="158"/>
        <v>2.3964363963999631</v>
      </c>
      <c r="BH174">
        <f t="shared" si="159"/>
        <v>7.9977488646376003</v>
      </c>
      <c r="BI174">
        <f t="shared" si="160"/>
        <v>5.8947504060901679</v>
      </c>
      <c r="BJ174">
        <f t="shared" si="161"/>
        <v>3.2898826364541662</v>
      </c>
      <c r="BK174">
        <f t="shared" si="162"/>
        <v>2.3964363963999631</v>
      </c>
      <c r="BL174" s="9">
        <f t="shared" si="163"/>
        <v>63.963986901812021</v>
      </c>
      <c r="BM174" s="9">
        <f t="shared" si="164"/>
        <v>34.748082350100198</v>
      </c>
      <c r="BN174" s="9">
        <f t="shared" si="165"/>
        <v>10.823327761642616</v>
      </c>
      <c r="BO174" s="9">
        <f t="shared" si="166"/>
        <v>5.7429074019904407</v>
      </c>
      <c r="BP174" s="21">
        <f t="shared" si="167"/>
        <v>5.1890132880916061E-2</v>
      </c>
      <c r="BQ174" s="21">
        <f t="shared" si="168"/>
        <v>3.8245684760659579E-2</v>
      </c>
      <c r="BR174" s="21">
        <f t="shared" si="169"/>
        <v>2.1345062224076301E-2</v>
      </c>
      <c r="BS174" s="21">
        <f t="shared" si="170"/>
        <v>1.5548300547380644E-2</v>
      </c>
      <c r="BT174" s="21">
        <f t="shared" si="171"/>
        <v>5.1890132880916061E-2</v>
      </c>
      <c r="BU174" s="21">
        <f t="shared" si="172"/>
        <v>3.8245684760659579E-2</v>
      </c>
      <c r="BV174" s="21">
        <f t="shared" si="173"/>
        <v>2.1345062224076301E-2</v>
      </c>
      <c r="BW174" s="21">
        <f t="shared" si="174"/>
        <v>1.5548300547380644E-2</v>
      </c>
      <c r="CA174">
        <f t="shared" si="194"/>
        <v>96.458867855716591</v>
      </c>
      <c r="CC174">
        <f t="shared" si="195"/>
        <v>0.44367540932721317</v>
      </c>
      <c r="CD174" s="9">
        <f t="shared" si="175"/>
        <v>96.902543265043803</v>
      </c>
      <c r="CE174">
        <f t="shared" si="176"/>
        <v>0.91401026504379956</v>
      </c>
      <c r="CG174">
        <f t="shared" si="196"/>
        <v>0.27177903297616202</v>
      </c>
      <c r="CH174" s="9">
        <f t="shared" si="177"/>
        <v>96.730646888692746</v>
      </c>
      <c r="CI174">
        <f t="shared" si="178"/>
        <v>0.74211388869274231</v>
      </c>
      <c r="CK174">
        <f t="shared" si="197"/>
        <v>-2.71556421497888E-2</v>
      </c>
      <c r="CL174" s="9">
        <f t="shared" si="179"/>
        <v>96.431712213566797</v>
      </c>
      <c r="CM174">
        <f t="shared" si="180"/>
        <v>0.44317921356679335</v>
      </c>
      <c r="CO174">
        <f t="shared" si="198"/>
        <v>-0.2490033984361934</v>
      </c>
      <c r="CP174" s="9">
        <f t="shared" si="181"/>
        <v>96.209864457280403</v>
      </c>
      <c r="CQ174">
        <f t="shared" si="182"/>
        <v>0.22133145728039949</v>
      </c>
      <c r="CY174">
        <f t="shared" si="208"/>
        <v>150.83862736354584</v>
      </c>
      <c r="DA174">
        <f t="shared" si="199"/>
        <v>1.0271708134218382</v>
      </c>
      <c r="DB174" s="9">
        <f t="shared" si="183"/>
        <v>151.86579817696767</v>
      </c>
      <c r="DC174">
        <f t="shared" si="184"/>
        <v>2.2627118230323333</v>
      </c>
      <c r="DE174">
        <f t="shared" si="200"/>
        <v>1.9225277154649683</v>
      </c>
      <c r="DF174" s="9">
        <f t="shared" si="185"/>
        <v>152.76115507901082</v>
      </c>
      <c r="DG174">
        <f t="shared" si="186"/>
        <v>1.367354920989186</v>
      </c>
      <c r="DI174">
        <f t="shared" si="201"/>
        <v>2.3703413690990178</v>
      </c>
      <c r="DJ174" s="9">
        <f t="shared" si="187"/>
        <v>153.20896873264485</v>
      </c>
      <c r="DK174">
        <f t="shared" si="188"/>
        <v>0.91954126735515729</v>
      </c>
      <c r="DM174">
        <f t="shared" si="202"/>
        <v>2.248426145368561</v>
      </c>
      <c r="DN174" s="9">
        <f t="shared" si="189"/>
        <v>153.08705350891441</v>
      </c>
      <c r="DO174">
        <f t="shared" si="190"/>
        <v>1.0414564910855972</v>
      </c>
    </row>
    <row r="175" spans="1:119" x14ac:dyDescent="0.2">
      <c r="A175" s="3">
        <v>44032</v>
      </c>
      <c r="B175" s="4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  <c r="R175">
        <f t="shared" si="203"/>
        <v>94.675463952892159</v>
      </c>
      <c r="S175">
        <f t="shared" si="204"/>
        <v>96.000296045574345</v>
      </c>
      <c r="T175">
        <f t="shared" si="205"/>
        <v>96.176666942286644</v>
      </c>
      <c r="U175">
        <f t="shared" si="206"/>
        <v>96.078693158421729</v>
      </c>
      <c r="V175">
        <f>ABS($C175-R175)/$C175*100</f>
        <v>3.403611573177086</v>
      </c>
      <c r="W175">
        <f>ABS($C175-S175)/$C175*100</f>
        <v>2.0518992067214499</v>
      </c>
      <c r="X175">
        <f>ABS($C175-T175)/$C175*100</f>
        <v>1.8719498203156395</v>
      </c>
      <c r="Y175">
        <f>ABS($C175-U175)/$C175*100</f>
        <v>1.9719114501479471</v>
      </c>
      <c r="Z175" s="9">
        <f t="shared" si="140"/>
        <v>3.3359270471078446</v>
      </c>
      <c r="AA175" s="9">
        <f t="shared" si="141"/>
        <v>2.0110949544256584</v>
      </c>
      <c r="AB175" s="9">
        <f t="shared" si="142"/>
        <v>1.834724057713359</v>
      </c>
      <c r="AC175" s="9">
        <f t="shared" si="143"/>
        <v>1.9326978415782747</v>
      </c>
      <c r="AD175">
        <f>ABS(Z175)</f>
        <v>3.3359270471078446</v>
      </c>
      <c r="AE175">
        <f>ABS(AA175)</f>
        <v>2.0110949544256584</v>
      </c>
      <c r="AF175">
        <f t="shared" si="144"/>
        <v>1.834724057713359</v>
      </c>
      <c r="AG175">
        <f t="shared" si="145"/>
        <v>1.9326978415782747</v>
      </c>
      <c r="AH175" s="9">
        <f t="shared" si="146"/>
        <v>11.128409263625663</v>
      </c>
      <c r="AI175" s="9">
        <f t="shared" si="147"/>
        <v>4.0445029157163415</v>
      </c>
      <c r="AJ175" s="9">
        <f t="shared" si="148"/>
        <v>3.3662123679521732</v>
      </c>
      <c r="AK175" s="9">
        <f t="shared" si="149"/>
        <v>3.735320946841322</v>
      </c>
      <c r="AL175" s="21">
        <f t="shared" si="150"/>
        <v>3.4036115731770858E-2</v>
      </c>
      <c r="AM175" s="21">
        <f t="shared" si="151"/>
        <v>2.0518992067214498E-2</v>
      </c>
      <c r="AN175" s="21">
        <f t="shared" si="152"/>
        <v>1.8719498203156396E-2</v>
      </c>
      <c r="AO175" s="21">
        <f t="shared" si="153"/>
        <v>1.9719114501479472E-2</v>
      </c>
      <c r="AP175" s="21">
        <f t="shared" si="154"/>
        <v>3.4036115731770858E-2</v>
      </c>
      <c r="AQ175" s="21">
        <f t="shared" si="154"/>
        <v>2.0518992067214498E-2</v>
      </c>
      <c r="AR175" s="21">
        <f t="shared" si="154"/>
        <v>1.8719498203156396E-2</v>
      </c>
      <c r="AS175" s="21">
        <f t="shared" si="154"/>
        <v>1.9719114501479472E-2</v>
      </c>
      <c r="AT175" s="21"/>
      <c r="AZ175">
        <f t="shared" si="207"/>
        <v>147.41040095370442</v>
      </c>
      <c r="BA175">
        <f t="shared" si="191"/>
        <v>150.12007972385868</v>
      </c>
      <c r="BB175">
        <f t="shared" si="192"/>
        <v>152.81255694541835</v>
      </c>
      <c r="BC175">
        <f t="shared" si="193"/>
        <v>153.60129399279202</v>
      </c>
      <c r="BD175" s="9">
        <f t="shared" si="155"/>
        <v>5.1171560462955767</v>
      </c>
      <c r="BE175" s="9">
        <f t="shared" si="156"/>
        <v>2.4074772761413215</v>
      </c>
      <c r="BF175" s="9">
        <f t="shared" si="157"/>
        <v>-0.28499994541834894</v>
      </c>
      <c r="BG175" s="9">
        <f t="shared" si="158"/>
        <v>-1.0737369927920213</v>
      </c>
      <c r="BH175">
        <f t="shared" si="159"/>
        <v>5.1171560462955767</v>
      </c>
      <c r="BI175">
        <f t="shared" si="160"/>
        <v>2.4074772761413215</v>
      </c>
      <c r="BJ175">
        <f t="shared" si="161"/>
        <v>0.28499994541834894</v>
      </c>
      <c r="BK175">
        <f t="shared" si="162"/>
        <v>1.0737369927920213</v>
      </c>
      <c r="BL175" s="9">
        <f t="shared" si="163"/>
        <v>26.185286002139378</v>
      </c>
      <c r="BM175" s="9">
        <f t="shared" si="164"/>
        <v>5.7959468351368368</v>
      </c>
      <c r="BN175" s="9">
        <f t="shared" si="165"/>
        <v>8.1224968888461882E-2</v>
      </c>
      <c r="BO175" s="9">
        <f t="shared" si="166"/>
        <v>1.1529111296900532</v>
      </c>
      <c r="BP175" s="21">
        <f t="shared" si="167"/>
        <v>3.3549059245048925E-2</v>
      </c>
      <c r="BQ175" s="21">
        <f t="shared" si="168"/>
        <v>1.578388406326682E-2</v>
      </c>
      <c r="BR175" s="21">
        <f t="shared" si="169"/>
        <v>-1.8685144574783227E-3</v>
      </c>
      <c r="BS175" s="21">
        <f t="shared" si="170"/>
        <v>-7.0396262413881137E-3</v>
      </c>
      <c r="BT175" s="21">
        <f t="shared" si="171"/>
        <v>3.3549059245048925E-2</v>
      </c>
      <c r="BU175" s="21">
        <f t="shared" si="172"/>
        <v>1.578388406326682E-2</v>
      </c>
      <c r="BV175" s="21">
        <f t="shared" si="173"/>
        <v>1.8685144574783227E-3</v>
      </c>
      <c r="BW175" s="21">
        <f t="shared" si="174"/>
        <v>7.0396262413881137E-3</v>
      </c>
      <c r="CA175">
        <f t="shared" si="194"/>
        <v>96.176666942286644</v>
      </c>
      <c r="CC175">
        <f t="shared" si="195"/>
        <v>0.32753519768606759</v>
      </c>
      <c r="CD175" s="9">
        <f t="shared" si="175"/>
        <v>96.504202139972705</v>
      </c>
      <c r="CE175">
        <f t="shared" si="176"/>
        <v>1.5071888600272985</v>
      </c>
      <c r="CG175">
        <f t="shared" si="196"/>
        <v>7.234625226996301E-2</v>
      </c>
      <c r="CH175" s="9">
        <f t="shared" si="177"/>
        <v>96.249013194556611</v>
      </c>
      <c r="CI175">
        <f t="shared" si="178"/>
        <v>1.7623778054433927</v>
      </c>
      <c r="CK175">
        <f t="shared" si="197"/>
        <v>-0.19548552119469279</v>
      </c>
      <c r="CL175" s="9">
        <f t="shared" si="179"/>
        <v>95.981181421091947</v>
      </c>
      <c r="CM175">
        <f t="shared" si="180"/>
        <v>2.0302095789080568</v>
      </c>
      <c r="CO175">
        <f t="shared" si="198"/>
        <v>-0.27755326133082092</v>
      </c>
      <c r="CP175" s="9">
        <f t="shared" si="181"/>
        <v>95.899113680955821</v>
      </c>
      <c r="CQ175">
        <f t="shared" si="182"/>
        <v>2.1122773190441819</v>
      </c>
      <c r="CY175">
        <f t="shared" si="208"/>
        <v>152.81255694541835</v>
      </c>
      <c r="DA175">
        <f t="shared" si="199"/>
        <v>1.1786522163739459</v>
      </c>
      <c r="DB175" s="9">
        <f t="shared" si="183"/>
        <v>153.99120916179228</v>
      </c>
      <c r="DC175">
        <f t="shared" si="184"/>
        <v>1.4636521617922824</v>
      </c>
      <c r="DE175">
        <f t="shared" si="200"/>
        <v>1.9410323873716839</v>
      </c>
      <c r="DF175" s="9">
        <f t="shared" si="185"/>
        <v>154.75358933279003</v>
      </c>
      <c r="DG175">
        <f t="shared" si="186"/>
        <v>2.2260323327900267</v>
      </c>
      <c r="DI175">
        <f t="shared" si="201"/>
        <v>2.1087095895295236</v>
      </c>
      <c r="DJ175" s="9">
        <f t="shared" si="187"/>
        <v>154.92126653494788</v>
      </c>
      <c r="DK175">
        <f t="shared" si="188"/>
        <v>2.3937095349478739</v>
      </c>
      <c r="DM175">
        <f t="shared" si="202"/>
        <v>2.0123591007619579</v>
      </c>
      <c r="DN175" s="9">
        <f t="shared" si="189"/>
        <v>154.82491604618031</v>
      </c>
      <c r="DO175">
        <f t="shared" si="190"/>
        <v>2.2973590461803042</v>
      </c>
    </row>
    <row r="176" spans="1:119" x14ac:dyDescent="0.2">
      <c r="A176" s="3">
        <v>44033</v>
      </c>
      <c r="B176" s="4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  <c r="R176">
        <f t="shared" si="203"/>
        <v>95.209212280429412</v>
      </c>
      <c r="S176">
        <f t="shared" si="204"/>
        <v>96.64384643099055</v>
      </c>
      <c r="T176">
        <f t="shared" si="205"/>
        <v>97.277501376914671</v>
      </c>
      <c r="U176">
        <f t="shared" si="206"/>
        <v>97.586197474852781</v>
      </c>
      <c r="V176">
        <f>ABS($C176-R176)/$C176*100</f>
        <v>1.4995538988178028</v>
      </c>
      <c r="W176">
        <f>ABS($C176-S176)/$C176*100</f>
        <v>1.5326685530482595E-2</v>
      </c>
      <c r="X176">
        <f>ABS($C176-T176)/$C176*100</f>
        <v>0.64023272256448494</v>
      </c>
      <c r="Y176">
        <f>ABS($C176-U176)/$C176*100</f>
        <v>0.95959996264875469</v>
      </c>
      <c r="Z176" s="9">
        <f t="shared" si="140"/>
        <v>1.449448719570583</v>
      </c>
      <c r="AA176" s="9">
        <f t="shared" si="141"/>
        <v>1.4814569009445222E-2</v>
      </c>
      <c r="AB176" s="9">
        <f t="shared" si="142"/>
        <v>-0.61884037691467597</v>
      </c>
      <c r="AC176" s="9">
        <f t="shared" si="143"/>
        <v>-0.92753647485278634</v>
      </c>
      <c r="AD176">
        <f>ABS(Z176)</f>
        <v>1.449448719570583</v>
      </c>
      <c r="AE176">
        <f>ABS(AA176)</f>
        <v>1.4814569009445222E-2</v>
      </c>
      <c r="AF176">
        <f t="shared" si="144"/>
        <v>0.61884037691467597</v>
      </c>
      <c r="AG176">
        <f t="shared" si="145"/>
        <v>0.92753647485278634</v>
      </c>
      <c r="AH176" s="9">
        <f t="shared" si="146"/>
        <v>2.1009015906648023</v>
      </c>
      <c r="AI176" s="9">
        <f t="shared" si="147"/>
        <v>2.1947145493561479E-4</v>
      </c>
      <c r="AJ176" s="9">
        <f t="shared" si="148"/>
        <v>0.3829634120998982</v>
      </c>
      <c r="AK176" s="9">
        <f t="shared" si="149"/>
        <v>0.86032391218233351</v>
      </c>
      <c r="AL176" s="21">
        <f t="shared" si="150"/>
        <v>1.4995538988178028E-2</v>
      </c>
      <c r="AM176" s="21">
        <f t="shared" si="151"/>
        <v>1.5326685530482595E-4</v>
      </c>
      <c r="AN176" s="21">
        <f t="shared" si="152"/>
        <v>-6.4023272256448494E-3</v>
      </c>
      <c r="AO176" s="21">
        <f t="shared" si="153"/>
        <v>-9.5959996264875468E-3</v>
      </c>
      <c r="AP176" s="21">
        <f t="shared" si="154"/>
        <v>1.4995538988178028E-2</v>
      </c>
      <c r="AQ176" s="21">
        <f t="shared" si="154"/>
        <v>1.5326685530482595E-4</v>
      </c>
      <c r="AR176" s="21">
        <f t="shared" si="154"/>
        <v>6.4023272256448494E-3</v>
      </c>
      <c r="AS176" s="21">
        <f t="shared" si="154"/>
        <v>9.5959996264875468E-3</v>
      </c>
      <c r="AT176" s="21"/>
      <c r="AZ176">
        <f t="shared" si="207"/>
        <v>148.22914592111172</v>
      </c>
      <c r="BA176">
        <f t="shared" si="191"/>
        <v>150.89047245222389</v>
      </c>
      <c r="BB176">
        <f t="shared" si="192"/>
        <v>152.64155697816733</v>
      </c>
      <c r="BC176">
        <f t="shared" si="193"/>
        <v>152.76377913841424</v>
      </c>
      <c r="BD176" s="9">
        <f t="shared" si="155"/>
        <v>5.6607010788882803</v>
      </c>
      <c r="BE176" s="9">
        <f t="shared" si="156"/>
        <v>2.9993745477761138</v>
      </c>
      <c r="BF176" s="9">
        <f t="shared" si="157"/>
        <v>1.2482900218326733</v>
      </c>
      <c r="BG176" s="9">
        <f t="shared" si="158"/>
        <v>1.1260678615857671</v>
      </c>
      <c r="BH176">
        <f t="shared" si="159"/>
        <v>5.6607010788882803</v>
      </c>
      <c r="BI176">
        <f t="shared" si="160"/>
        <v>2.9993745477761138</v>
      </c>
      <c r="BJ176">
        <f t="shared" si="161"/>
        <v>1.2482900218326733</v>
      </c>
      <c r="BK176">
        <f t="shared" si="162"/>
        <v>1.1260678615857671</v>
      </c>
      <c r="BL176" s="9">
        <f t="shared" si="163"/>
        <v>32.043536704526943</v>
      </c>
      <c r="BM176" s="9">
        <f t="shared" si="164"/>
        <v>8.9962476778471672</v>
      </c>
      <c r="BN176" s="9">
        <f t="shared" si="165"/>
        <v>1.5582279786070161</v>
      </c>
      <c r="BO176" s="9">
        <f t="shared" si="166"/>
        <v>1.2680288288963424</v>
      </c>
      <c r="BP176" s="21">
        <f t="shared" si="167"/>
        <v>3.6784110123186234E-2</v>
      </c>
      <c r="BQ176" s="21">
        <f t="shared" si="168"/>
        <v>1.9490399179980428E-2</v>
      </c>
      <c r="BR176" s="21">
        <f t="shared" si="169"/>
        <v>8.1115814081787561E-3</v>
      </c>
      <c r="BS176" s="21">
        <f t="shared" si="170"/>
        <v>7.3173629289901565E-3</v>
      </c>
      <c r="BT176" s="21">
        <f t="shared" si="171"/>
        <v>3.6784110123186234E-2</v>
      </c>
      <c r="BU176" s="21">
        <f t="shared" si="172"/>
        <v>1.9490399179980428E-2</v>
      </c>
      <c r="BV176" s="21">
        <f t="shared" si="173"/>
        <v>8.1115814081787561E-3</v>
      </c>
      <c r="BW176" s="21">
        <f t="shared" si="174"/>
        <v>7.3173629289901565E-3</v>
      </c>
      <c r="CA176">
        <f t="shared" si="194"/>
        <v>97.277501376914671</v>
      </c>
      <c r="CC176">
        <f t="shared" si="195"/>
        <v>0.45126307559678108</v>
      </c>
      <c r="CD176" s="9">
        <f t="shared" si="175"/>
        <v>97.728764452511456</v>
      </c>
      <c r="CE176">
        <f t="shared" si="176"/>
        <v>1.0701034525114608</v>
      </c>
      <c r="CG176">
        <f t="shared" si="196"/>
        <v>0.44260199791886595</v>
      </c>
      <c r="CH176" s="9">
        <f t="shared" si="177"/>
        <v>97.720103374833542</v>
      </c>
      <c r="CI176">
        <f t="shared" si="178"/>
        <v>1.0614423748335469</v>
      </c>
      <c r="CK176">
        <f t="shared" si="197"/>
        <v>0.66008564964830219</v>
      </c>
      <c r="CL176" s="9">
        <f t="shared" si="179"/>
        <v>97.93758702656298</v>
      </c>
      <c r="CM176">
        <f t="shared" si="180"/>
        <v>1.2789260265629849</v>
      </c>
      <c r="CO176">
        <f t="shared" si="198"/>
        <v>0.9078601571937881</v>
      </c>
      <c r="CP176" s="9">
        <f t="shared" si="181"/>
        <v>98.185361534108466</v>
      </c>
      <c r="CQ176">
        <f t="shared" si="182"/>
        <v>1.5267005341084712</v>
      </c>
      <c r="CY176">
        <f t="shared" si="208"/>
        <v>152.64155697816733</v>
      </c>
      <c r="DA176">
        <f t="shared" si="199"/>
        <v>0.96270786699395128</v>
      </c>
      <c r="DB176" s="9">
        <f t="shared" si="183"/>
        <v>153.60426484516128</v>
      </c>
      <c r="DC176">
        <f t="shared" si="184"/>
        <v>0.28558215483872118</v>
      </c>
      <c r="DE176">
        <f t="shared" si="200"/>
        <v>1.1807007397075102</v>
      </c>
      <c r="DF176" s="9">
        <f t="shared" si="185"/>
        <v>153.82225771787483</v>
      </c>
      <c r="DG176">
        <f t="shared" si="186"/>
        <v>6.7589282125169348E-2</v>
      </c>
      <c r="DI176">
        <f t="shared" si="201"/>
        <v>0.60410128205436431</v>
      </c>
      <c r="DJ176" s="9">
        <f t="shared" si="187"/>
        <v>153.24565826022169</v>
      </c>
      <c r="DK176">
        <f t="shared" si="188"/>
        <v>0.64418873977831481</v>
      </c>
      <c r="DM176">
        <f t="shared" si="202"/>
        <v>0.13467030227079629</v>
      </c>
      <c r="DN176" s="9">
        <f t="shared" si="189"/>
        <v>152.77622728043812</v>
      </c>
      <c r="DO176">
        <f t="shared" si="190"/>
        <v>1.113619719561882</v>
      </c>
    </row>
    <row r="177" spans="1:119" x14ac:dyDescent="0.2">
      <c r="A177" s="3">
        <v>44034</v>
      </c>
      <c r="B177" s="4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  <c r="R177">
        <f t="shared" si="203"/>
        <v>95.441124075560708</v>
      </c>
      <c r="S177">
        <f t="shared" si="204"/>
        <v>96.648587093073559</v>
      </c>
      <c r="T177">
        <f t="shared" si="205"/>
        <v>96.906197150765863</v>
      </c>
      <c r="U177">
        <f t="shared" si="206"/>
        <v>96.862719024467609</v>
      </c>
      <c r="V177">
        <f>ABS($C177-R177)/$C177*100</f>
        <v>1.5362342590870917</v>
      </c>
      <c r="W177">
        <f>ABS($C177-S177)/$C177*100</f>
        <v>0.29053061876664787</v>
      </c>
      <c r="X177">
        <f>ABS($C177-T177)/$C177*100</f>
        <v>2.4761993147397923E-2</v>
      </c>
      <c r="Y177">
        <f>ABS($C177-U177)/$C177*100</f>
        <v>6.9617081393171548E-2</v>
      </c>
      <c r="Z177" s="9">
        <f t="shared" si="140"/>
        <v>1.4890749244392936</v>
      </c>
      <c r="AA177" s="9">
        <f t="shared" si="141"/>
        <v>0.28161190692644311</v>
      </c>
      <c r="AB177" s="9">
        <f t="shared" si="142"/>
        <v>2.4001849234139172E-2</v>
      </c>
      <c r="AC177" s="9">
        <f t="shared" si="143"/>
        <v>6.7479975532393155E-2</v>
      </c>
      <c r="AD177">
        <f>ABS(Z177)</f>
        <v>1.4890749244392936</v>
      </c>
      <c r="AE177">
        <f>ABS(AA177)</f>
        <v>0.28161190692644311</v>
      </c>
      <c r="AF177">
        <f t="shared" si="144"/>
        <v>2.4001849234139172E-2</v>
      </c>
      <c r="AG177">
        <f t="shared" si="145"/>
        <v>6.7479975532393155E-2</v>
      </c>
      <c r="AH177" s="9">
        <f t="shared" si="146"/>
        <v>2.2173441305938879</v>
      </c>
      <c r="AI177" s="9">
        <f t="shared" si="147"/>
        <v>7.9305266122747659E-2</v>
      </c>
      <c r="AJ177" s="9">
        <f t="shared" si="148"/>
        <v>5.7608876665834715E-4</v>
      </c>
      <c r="AK177" s="9">
        <f t="shared" si="149"/>
        <v>4.5535470978523788E-3</v>
      </c>
      <c r="AL177" s="21">
        <f t="shared" si="150"/>
        <v>1.5362342590870917E-2</v>
      </c>
      <c r="AM177" s="21">
        <f t="shared" si="151"/>
        <v>2.9053061876664786E-3</v>
      </c>
      <c r="AN177" s="21">
        <f t="shared" si="152"/>
        <v>2.4761993147397925E-4</v>
      </c>
      <c r="AO177" s="21">
        <f t="shared" si="153"/>
        <v>6.9617081393171551E-4</v>
      </c>
      <c r="AP177" s="21">
        <f t="shared" si="154"/>
        <v>1.5362342590870917E-2</v>
      </c>
      <c r="AQ177" s="21">
        <f t="shared" si="154"/>
        <v>2.9053061876664786E-3</v>
      </c>
      <c r="AR177" s="21">
        <f t="shared" si="154"/>
        <v>2.4761993147397925E-4</v>
      </c>
      <c r="AS177" s="21">
        <f t="shared" si="154"/>
        <v>6.9617081393171551E-4</v>
      </c>
      <c r="AT177" s="21"/>
      <c r="AZ177">
        <f t="shared" si="207"/>
        <v>149.13485809373384</v>
      </c>
      <c r="BA177">
        <f t="shared" si="191"/>
        <v>151.85027230751223</v>
      </c>
      <c r="BB177">
        <f t="shared" si="192"/>
        <v>153.39053099126693</v>
      </c>
      <c r="BC177">
        <f t="shared" si="193"/>
        <v>153.64211207045113</v>
      </c>
      <c r="BD177" s="9">
        <f t="shared" si="155"/>
        <v>4.605833906266156</v>
      </c>
      <c r="BE177" s="9">
        <f t="shared" si="156"/>
        <v>1.8904196924877681</v>
      </c>
      <c r="BF177" s="9">
        <f t="shared" si="157"/>
        <v>0.35016100873306755</v>
      </c>
      <c r="BG177" s="9">
        <f t="shared" si="158"/>
        <v>9.8579929548861855E-2</v>
      </c>
      <c r="BH177">
        <f t="shared" si="159"/>
        <v>4.605833906266156</v>
      </c>
      <c r="BI177">
        <f t="shared" si="160"/>
        <v>1.8904196924877681</v>
      </c>
      <c r="BJ177">
        <f t="shared" si="161"/>
        <v>0.35016100873306755</v>
      </c>
      <c r="BK177">
        <f t="shared" si="162"/>
        <v>9.8579929548861855E-2</v>
      </c>
      <c r="BL177" s="9">
        <f t="shared" si="163"/>
        <v>21.213705972110958</v>
      </c>
      <c r="BM177" s="9">
        <f t="shared" si="164"/>
        <v>3.5736866137455476</v>
      </c>
      <c r="BN177" s="9">
        <f t="shared" si="165"/>
        <v>0.12261273203695941</v>
      </c>
      <c r="BO177" s="9">
        <f t="shared" si="166"/>
        <v>9.7180025098585667E-3</v>
      </c>
      <c r="BP177" s="21">
        <f t="shared" si="167"/>
        <v>2.9958456972901854E-2</v>
      </c>
      <c r="BQ177" s="21">
        <f t="shared" si="168"/>
        <v>1.2296157041414697E-2</v>
      </c>
      <c r="BR177" s="21">
        <f t="shared" si="169"/>
        <v>2.2776078615092195E-3</v>
      </c>
      <c r="BS177" s="21">
        <f t="shared" si="170"/>
        <v>6.4120909218271156E-4</v>
      </c>
      <c r="BT177" s="21">
        <f t="shared" si="171"/>
        <v>2.9958456972901854E-2</v>
      </c>
      <c r="BU177" s="21">
        <f t="shared" si="172"/>
        <v>1.2296157041414697E-2</v>
      </c>
      <c r="BV177" s="21">
        <f t="shared" si="173"/>
        <v>2.2776078615092195E-3</v>
      </c>
      <c r="BW177" s="21">
        <f t="shared" si="174"/>
        <v>6.4120909218271156E-4</v>
      </c>
      <c r="CA177">
        <f t="shared" si="194"/>
        <v>96.906197150765863</v>
      </c>
      <c r="CC177">
        <f t="shared" si="195"/>
        <v>0.31965230731748673</v>
      </c>
      <c r="CD177" s="9">
        <f t="shared" si="175"/>
        <v>97.225849458083346</v>
      </c>
      <c r="CE177">
        <f t="shared" si="176"/>
        <v>0.29565045808334389</v>
      </c>
      <c r="CG177">
        <f t="shared" si="196"/>
        <v>0.14959575725450319</v>
      </c>
      <c r="CH177" s="9">
        <f t="shared" si="177"/>
        <v>97.055792908020365</v>
      </c>
      <c r="CI177">
        <f t="shared" si="178"/>
        <v>0.12559390802036319</v>
      </c>
      <c r="CK177">
        <f t="shared" si="197"/>
        <v>-2.0631668377790846E-2</v>
      </c>
      <c r="CL177" s="9">
        <f t="shared" si="179"/>
        <v>96.885565482388074</v>
      </c>
      <c r="CM177">
        <f t="shared" si="180"/>
        <v>4.4633517611927687E-2</v>
      </c>
      <c r="CO177">
        <f t="shared" si="198"/>
        <v>-0.19222121248084489</v>
      </c>
      <c r="CP177" s="9">
        <f t="shared" si="181"/>
        <v>96.713975938285017</v>
      </c>
      <c r="CQ177">
        <f t="shared" si="182"/>
        <v>0.21622306171498451</v>
      </c>
      <c r="CY177">
        <f t="shared" si="208"/>
        <v>153.39053099126693</v>
      </c>
      <c r="DA177">
        <f t="shared" si="199"/>
        <v>0.92851045037085478</v>
      </c>
      <c r="DB177" s="9">
        <f t="shared" si="183"/>
        <v>154.31904144163778</v>
      </c>
      <c r="DC177">
        <f t="shared" si="184"/>
        <v>0.57834944163778346</v>
      </c>
      <c r="DE177">
        <f t="shared" si="200"/>
        <v>1.025279118128662</v>
      </c>
      <c r="DF177" s="9">
        <f t="shared" si="185"/>
        <v>154.41581010939558</v>
      </c>
      <c r="DG177">
        <f t="shared" si="186"/>
        <v>0.67511810939558359</v>
      </c>
      <c r="DI177">
        <f t="shared" si="201"/>
        <v>0.69971728454421878</v>
      </c>
      <c r="DJ177" s="9">
        <f t="shared" si="187"/>
        <v>154.09024827581115</v>
      </c>
      <c r="DK177">
        <f t="shared" si="188"/>
        <v>0.34955627581115323</v>
      </c>
      <c r="DM177">
        <f t="shared" si="202"/>
        <v>0.662971493583566</v>
      </c>
      <c r="DN177" s="9">
        <f t="shared" si="189"/>
        <v>154.0535024848505</v>
      </c>
      <c r="DO177">
        <f t="shared" si="190"/>
        <v>0.31281048485050178</v>
      </c>
    </row>
    <row r="178" spans="1:119" x14ac:dyDescent="0.2">
      <c r="A178" s="3">
        <v>44035</v>
      </c>
      <c r="B178" s="4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  <c r="R178">
        <f t="shared" si="203"/>
        <v>95.679376063470997</v>
      </c>
      <c r="S178">
        <f t="shared" si="204"/>
        <v>96.738702903290019</v>
      </c>
      <c r="T178">
        <f t="shared" si="205"/>
        <v>96.920598260306349</v>
      </c>
      <c r="U178">
        <f t="shared" si="206"/>
        <v>96.915353405382874</v>
      </c>
      <c r="V178">
        <f>ABS($C178-R178)/$C178*100</f>
        <v>3.4167169883980115</v>
      </c>
      <c r="W178">
        <f>ABS($C178-S178)/$C178*100</f>
        <v>4.5617088194390503</v>
      </c>
      <c r="X178">
        <f>ABS($C178-T178)/$C178*100</f>
        <v>4.7583135782909762</v>
      </c>
      <c r="Y178">
        <f>ABS($C178-U178)/$C178*100</f>
        <v>4.7526445856659985</v>
      </c>
      <c r="Z178" s="9">
        <f t="shared" si="140"/>
        <v>-3.1610880634709986</v>
      </c>
      <c r="AA178" s="9">
        <f t="shared" si="141"/>
        <v>-4.2204149032900204</v>
      </c>
      <c r="AB178" s="9">
        <f t="shared" si="142"/>
        <v>-4.4023102603063506</v>
      </c>
      <c r="AC178" s="9">
        <f t="shared" si="143"/>
        <v>-4.3970654053828753</v>
      </c>
      <c r="AD178">
        <f>ABS(Z178)</f>
        <v>3.1610880634709986</v>
      </c>
      <c r="AE178">
        <f>ABS(AA178)</f>
        <v>4.2204149032900204</v>
      </c>
      <c r="AF178">
        <f t="shared" si="144"/>
        <v>4.4023102603063506</v>
      </c>
      <c r="AG178">
        <f t="shared" si="145"/>
        <v>4.3970654053828753</v>
      </c>
      <c r="AH178" s="9">
        <f t="shared" si="146"/>
        <v>9.992477745018828</v>
      </c>
      <c r="AI178" s="9">
        <f t="shared" si="147"/>
        <v>17.811901955912514</v>
      </c>
      <c r="AJ178" s="9">
        <f t="shared" si="148"/>
        <v>19.380335627998569</v>
      </c>
      <c r="AK178" s="9">
        <f t="shared" si="149"/>
        <v>19.334184179214869</v>
      </c>
      <c r="AL178" s="21">
        <f t="shared" si="150"/>
        <v>-3.4167169883980116E-2</v>
      </c>
      <c r="AM178" s="21">
        <f t="shared" si="151"/>
        <v>-4.5617088194390504E-2</v>
      </c>
      <c r="AN178" s="21">
        <f t="shared" si="152"/>
        <v>-4.7583135782909763E-2</v>
      </c>
      <c r="AO178" s="21">
        <f t="shared" si="153"/>
        <v>-4.7526445856659986E-2</v>
      </c>
      <c r="AP178" s="21">
        <f t="shared" si="154"/>
        <v>3.4167169883980116E-2</v>
      </c>
      <c r="AQ178" s="21">
        <f t="shared" si="154"/>
        <v>4.5617088194390504E-2</v>
      </c>
      <c r="AR178" s="21">
        <f t="shared" si="154"/>
        <v>4.7583135782909763E-2</v>
      </c>
      <c r="AS178" s="21">
        <f t="shared" si="154"/>
        <v>4.7526445856659986E-2</v>
      </c>
      <c r="AT178" s="21"/>
      <c r="AZ178">
        <f t="shared" si="207"/>
        <v>149.87179151873642</v>
      </c>
      <c r="BA178">
        <f t="shared" si="191"/>
        <v>152.4552066091083</v>
      </c>
      <c r="BB178">
        <f t="shared" si="192"/>
        <v>153.60062759650677</v>
      </c>
      <c r="BC178">
        <f t="shared" si="193"/>
        <v>153.71900441549926</v>
      </c>
      <c r="BD178" s="9">
        <f t="shared" si="155"/>
        <v>2.993839481263592</v>
      </c>
      <c r="BE178" s="9">
        <f t="shared" si="156"/>
        <v>0.41042439089170557</v>
      </c>
      <c r="BF178" s="9">
        <f t="shared" si="157"/>
        <v>-0.73499659650676108</v>
      </c>
      <c r="BG178" s="9">
        <f t="shared" si="158"/>
        <v>-0.85337341549924872</v>
      </c>
      <c r="BH178">
        <f t="shared" si="159"/>
        <v>2.993839481263592</v>
      </c>
      <c r="BI178">
        <f t="shared" si="160"/>
        <v>0.41042439089170557</v>
      </c>
      <c r="BJ178">
        <f t="shared" si="161"/>
        <v>0.73499659650676108</v>
      </c>
      <c r="BK178">
        <f t="shared" si="162"/>
        <v>0.85337341549924872</v>
      </c>
      <c r="BL178" s="9">
        <f t="shared" si="163"/>
        <v>8.9630748395726538</v>
      </c>
      <c r="BM178" s="9">
        <f t="shared" si="164"/>
        <v>0.16844818063882752</v>
      </c>
      <c r="BN178" s="9">
        <f t="shared" si="165"/>
        <v>0.54021999687652256</v>
      </c>
      <c r="BO178" s="9">
        <f t="shared" si="166"/>
        <v>0.72824618628085336</v>
      </c>
      <c r="BP178" s="21">
        <f t="shared" si="167"/>
        <v>1.9584778224371387E-2</v>
      </c>
      <c r="BQ178" s="21">
        <f t="shared" si="168"/>
        <v>2.6848702890691339E-3</v>
      </c>
      <c r="BR178" s="21">
        <f t="shared" si="169"/>
        <v>-4.8081219545468732E-3</v>
      </c>
      <c r="BS178" s="21">
        <f t="shared" si="170"/>
        <v>-5.5825067408333835E-3</v>
      </c>
      <c r="BT178" s="21">
        <f t="shared" si="171"/>
        <v>1.9584778224371387E-2</v>
      </c>
      <c r="BU178" s="21">
        <f t="shared" si="172"/>
        <v>2.6848702890691339E-3</v>
      </c>
      <c r="BV178" s="21">
        <f t="shared" si="173"/>
        <v>4.8081219545468732E-3</v>
      </c>
      <c r="BW178" s="21">
        <f t="shared" si="174"/>
        <v>5.5825067408333835E-3</v>
      </c>
      <c r="CA178">
        <f t="shared" si="194"/>
        <v>96.920598260306349</v>
      </c>
      <c r="CC178">
        <f t="shared" si="195"/>
        <v>0.27081211567316665</v>
      </c>
      <c r="CD178" s="9">
        <f t="shared" si="175"/>
        <v>97.191410375979515</v>
      </c>
      <c r="CE178">
        <f t="shared" si="176"/>
        <v>4.6731223759795171</v>
      </c>
      <c r="CG178">
        <f t="shared" si="196"/>
        <v>0.10092568407745714</v>
      </c>
      <c r="CH178" s="9">
        <f t="shared" si="177"/>
        <v>97.021523944383802</v>
      </c>
      <c r="CI178">
        <f t="shared" si="178"/>
        <v>4.5032359443838033</v>
      </c>
      <c r="CK178">
        <f t="shared" si="197"/>
        <v>2.489965048272101E-3</v>
      </c>
      <c r="CL178" s="9">
        <f t="shared" si="179"/>
        <v>96.923088225354618</v>
      </c>
      <c r="CM178">
        <f t="shared" si="180"/>
        <v>4.4048002253546201</v>
      </c>
      <c r="CO178">
        <f t="shared" si="198"/>
        <v>-1.4526015542500031E-2</v>
      </c>
      <c r="CP178" s="9">
        <f t="shared" si="181"/>
        <v>96.906072244763848</v>
      </c>
      <c r="CQ178">
        <f t="shared" si="182"/>
        <v>4.38778424476385</v>
      </c>
      <c r="CY178">
        <f t="shared" si="208"/>
        <v>153.60062759650677</v>
      </c>
      <c r="DA178">
        <f t="shared" si="199"/>
        <v>0.81356423514989251</v>
      </c>
      <c r="DB178" s="9">
        <f t="shared" si="183"/>
        <v>154.41419183165667</v>
      </c>
      <c r="DC178">
        <f t="shared" si="184"/>
        <v>1.5485608316566584</v>
      </c>
      <c r="DE178">
        <f t="shared" si="200"/>
        <v>0.73181341348868623</v>
      </c>
      <c r="DF178" s="9">
        <f t="shared" si="185"/>
        <v>154.33244100999545</v>
      </c>
      <c r="DG178">
        <f t="shared" si="186"/>
        <v>1.4668100099954415</v>
      </c>
      <c r="DI178">
        <f t="shared" si="201"/>
        <v>0.37656763620332911</v>
      </c>
      <c r="DJ178" s="9">
        <f t="shared" si="187"/>
        <v>153.9771952327101</v>
      </c>
      <c r="DK178">
        <f t="shared" si="188"/>
        <v>1.1115642327100943</v>
      </c>
      <c r="DM178">
        <f t="shared" si="202"/>
        <v>0.2734990896079621</v>
      </c>
      <c r="DN178" s="9">
        <f t="shared" si="189"/>
        <v>153.87412668611472</v>
      </c>
      <c r="DO178">
        <f t="shared" si="190"/>
        <v>1.0084956861147134</v>
      </c>
    </row>
    <row r="179" spans="1:119" x14ac:dyDescent="0.2">
      <c r="A179" s="3">
        <v>44036</v>
      </c>
      <c r="B179" s="4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  <c r="R179">
        <f t="shared" si="203"/>
        <v>95.173601973315641</v>
      </c>
      <c r="S179">
        <f t="shared" si="204"/>
        <v>95.3881701342372</v>
      </c>
      <c r="T179">
        <f t="shared" si="205"/>
        <v>94.279212104122536</v>
      </c>
      <c r="U179">
        <f t="shared" si="206"/>
        <v>93.485642389184221</v>
      </c>
      <c r="V179">
        <f>ABS($C179-R179)/$C179*100</f>
        <v>3.1255144888200901</v>
      </c>
      <c r="W179">
        <f>ABS($C179-S179)/$C179*100</f>
        <v>3.3580101759556849</v>
      </c>
      <c r="X179">
        <f>ABS($C179-T179)/$C179*100</f>
        <v>2.1563968605938535</v>
      </c>
      <c r="Y179">
        <f>ABS($C179-U179)/$C179*100</f>
        <v>1.2965230779591985</v>
      </c>
      <c r="Z179" s="9">
        <f t="shared" si="140"/>
        <v>-2.884508973315647</v>
      </c>
      <c r="AA179" s="9">
        <f t="shared" si="141"/>
        <v>-3.0990771342372057</v>
      </c>
      <c r="AB179" s="9">
        <f t="shared" si="142"/>
        <v>-1.9901191041225417</v>
      </c>
      <c r="AC179" s="9">
        <f t="shared" si="143"/>
        <v>-1.1965493891842272</v>
      </c>
      <c r="AD179">
        <f>ABS(Z179)</f>
        <v>2.884508973315647</v>
      </c>
      <c r="AE179">
        <f>ABS(AA179)</f>
        <v>3.0990771342372057</v>
      </c>
      <c r="AF179">
        <f t="shared" si="144"/>
        <v>1.9901191041225417</v>
      </c>
      <c r="AG179">
        <f t="shared" si="145"/>
        <v>1.1965493891842272</v>
      </c>
      <c r="AH179" s="9">
        <f t="shared" si="146"/>
        <v>8.320392017138488</v>
      </c>
      <c r="AI179" s="9">
        <f t="shared" si="147"/>
        <v>9.6042790839518908</v>
      </c>
      <c r="AJ179" s="9">
        <f t="shared" si="148"/>
        <v>3.9605740485935077</v>
      </c>
      <c r="AK179" s="9">
        <f t="shared" si="149"/>
        <v>1.4317304407571472</v>
      </c>
      <c r="AL179" s="21">
        <f t="shared" si="150"/>
        <v>-3.12551448882009E-2</v>
      </c>
      <c r="AM179" s="21">
        <f t="shared" si="151"/>
        <v>-3.3580101759556849E-2</v>
      </c>
      <c r="AN179" s="21">
        <f t="shared" si="152"/>
        <v>-2.1563968605938535E-2</v>
      </c>
      <c r="AO179" s="21">
        <f t="shared" si="153"/>
        <v>-1.2965230779591986E-2</v>
      </c>
      <c r="AP179" s="21">
        <f t="shared" si="154"/>
        <v>3.12551448882009E-2</v>
      </c>
      <c r="AQ179" s="21">
        <f t="shared" si="154"/>
        <v>3.3580101759556849E-2</v>
      </c>
      <c r="AR179" s="21">
        <f t="shared" si="154"/>
        <v>2.1563968605938535E-2</v>
      </c>
      <c r="AS179" s="21">
        <f t="shared" si="154"/>
        <v>1.2965230779591986E-2</v>
      </c>
      <c r="AT179" s="21"/>
      <c r="AZ179">
        <f t="shared" si="207"/>
        <v>150.35080583573858</v>
      </c>
      <c r="BA179">
        <f t="shared" si="191"/>
        <v>152.58654241419364</v>
      </c>
      <c r="BB179">
        <f t="shared" si="192"/>
        <v>153.15962963860272</v>
      </c>
      <c r="BC179">
        <f t="shared" si="193"/>
        <v>153.05337315140986</v>
      </c>
      <c r="BD179" s="9">
        <f t="shared" si="155"/>
        <v>-1.7609928357385911</v>
      </c>
      <c r="BE179" s="9">
        <f t="shared" si="156"/>
        <v>-3.996729414193652</v>
      </c>
      <c r="BF179" s="9">
        <f t="shared" si="157"/>
        <v>-4.569816638602731</v>
      </c>
      <c r="BG179" s="9">
        <f t="shared" si="158"/>
        <v>-4.4635601514098653</v>
      </c>
      <c r="BH179">
        <f t="shared" si="159"/>
        <v>1.7609928357385911</v>
      </c>
      <c r="BI179">
        <f t="shared" si="160"/>
        <v>3.996729414193652</v>
      </c>
      <c r="BJ179">
        <f t="shared" si="161"/>
        <v>4.569816638602731</v>
      </c>
      <c r="BK179">
        <f t="shared" si="162"/>
        <v>4.4635601514098653</v>
      </c>
      <c r="BL179" s="9">
        <f t="shared" si="163"/>
        <v>3.1010957675226445</v>
      </c>
      <c r="BM179" s="9">
        <f t="shared" si="164"/>
        <v>15.973846010280733</v>
      </c>
      <c r="BN179" s="9">
        <f t="shared" si="165"/>
        <v>20.883224110450364</v>
      </c>
      <c r="BO179" s="9">
        <f t="shared" si="166"/>
        <v>19.92336922525406</v>
      </c>
      <c r="BP179" s="21">
        <f t="shared" si="167"/>
        <v>-1.1851369889930416E-2</v>
      </c>
      <c r="BQ179" s="21">
        <f t="shared" si="168"/>
        <v>-2.6897735002827227E-2</v>
      </c>
      <c r="BR179" s="21">
        <f t="shared" si="169"/>
        <v>-3.0754575608778315E-2</v>
      </c>
      <c r="BS179" s="21">
        <f t="shared" si="170"/>
        <v>-3.0039476201574232E-2</v>
      </c>
      <c r="BT179" s="21">
        <f t="shared" si="171"/>
        <v>1.1851369889930416E-2</v>
      </c>
      <c r="BU179" s="21">
        <f t="shared" si="172"/>
        <v>2.6897735002827227E-2</v>
      </c>
      <c r="BV179" s="21">
        <f t="shared" si="173"/>
        <v>3.0754575608778315E-2</v>
      </c>
      <c r="BW179" s="21">
        <f t="shared" si="174"/>
        <v>3.0039476201574232E-2</v>
      </c>
      <c r="CA179">
        <f t="shared" si="194"/>
        <v>94.279212104122536</v>
      </c>
      <c r="CC179">
        <f t="shared" si="195"/>
        <v>-0.19513960782395012</v>
      </c>
      <c r="CD179" s="9">
        <f t="shared" si="175"/>
        <v>94.084072496298589</v>
      </c>
      <c r="CE179">
        <f t="shared" si="176"/>
        <v>1.7949794962985948</v>
      </c>
      <c r="CG179">
        <f t="shared" si="196"/>
        <v>-0.8863065784166001</v>
      </c>
      <c r="CH179" s="9">
        <f t="shared" si="177"/>
        <v>93.392905525705942</v>
      </c>
      <c r="CI179">
        <f t="shared" si="178"/>
        <v>1.1038125257059477</v>
      </c>
      <c r="CK179">
        <f t="shared" si="197"/>
        <v>-1.7424682749649043</v>
      </c>
      <c r="CL179" s="9">
        <f t="shared" si="179"/>
        <v>92.536743829157629</v>
      </c>
      <c r="CM179">
        <f t="shared" si="180"/>
        <v>0.24765082915763514</v>
      </c>
      <c r="CO179">
        <f t="shared" si="198"/>
        <v>-2.2736257364940293</v>
      </c>
      <c r="CP179" s="9">
        <f t="shared" si="181"/>
        <v>92.00558636762851</v>
      </c>
      <c r="CQ179">
        <f t="shared" si="182"/>
        <v>0.2835066323714841</v>
      </c>
      <c r="CY179">
        <f t="shared" si="208"/>
        <v>153.15962963860272</v>
      </c>
      <c r="DA179">
        <f t="shared" si="199"/>
        <v>0.61283428426126241</v>
      </c>
      <c r="DB179" s="9">
        <f t="shared" si="183"/>
        <v>153.77246392286398</v>
      </c>
      <c r="DC179">
        <f t="shared" si="184"/>
        <v>5.182650922863985</v>
      </c>
      <c r="DE179">
        <f t="shared" si="200"/>
        <v>0.30960131978730288</v>
      </c>
      <c r="DF179" s="9">
        <f t="shared" si="185"/>
        <v>153.46923095839003</v>
      </c>
      <c r="DG179">
        <f t="shared" si="186"/>
        <v>4.8794179583900359</v>
      </c>
      <c r="DI179">
        <f t="shared" si="201"/>
        <v>-0.16302565590753798</v>
      </c>
      <c r="DJ179" s="9">
        <f t="shared" si="187"/>
        <v>152.99660398269518</v>
      </c>
      <c r="DK179">
        <f t="shared" si="188"/>
        <v>4.4067909826951848</v>
      </c>
      <c r="DM179">
        <f t="shared" si="202"/>
        <v>-0.34096837125236423</v>
      </c>
      <c r="DN179" s="9">
        <f t="shared" si="189"/>
        <v>152.81866126735036</v>
      </c>
      <c r="DO179">
        <f t="shared" si="190"/>
        <v>4.2288482673503722</v>
      </c>
    </row>
    <row r="180" spans="1:119" x14ac:dyDescent="0.2">
      <c r="A180" s="3">
        <v>44039</v>
      </c>
      <c r="B180" s="4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  <c r="R180">
        <f t="shared" si="203"/>
        <v>94.712080537585138</v>
      </c>
      <c r="S180">
        <f t="shared" si="204"/>
        <v>94.396465451281287</v>
      </c>
      <c r="T180">
        <f t="shared" si="205"/>
        <v>93.085140641649019</v>
      </c>
      <c r="U180">
        <f t="shared" si="206"/>
        <v>92.552333865620525</v>
      </c>
      <c r="V180">
        <f>ABS($C180-R180)/$C180*100</f>
        <v>0.24949789302341671</v>
      </c>
      <c r="W180">
        <f>ABS($C180-S180)/$C180*100</f>
        <v>8.4569881117267279E-2</v>
      </c>
      <c r="X180">
        <f>ABS($C180-T180)/$C180*100</f>
        <v>1.472562341995914</v>
      </c>
      <c r="Y180">
        <f>ABS($C180-U180)/$C180*100</f>
        <v>2.0365200912891592</v>
      </c>
      <c r="Z180" s="9">
        <f t="shared" si="140"/>
        <v>-0.23571653758513378</v>
      </c>
      <c r="AA180" s="9">
        <f t="shared" si="141"/>
        <v>7.9898548718716711E-2</v>
      </c>
      <c r="AB180" s="9">
        <f t="shared" si="142"/>
        <v>1.3912233583509845</v>
      </c>
      <c r="AC180" s="9">
        <f t="shared" si="143"/>
        <v>1.9240301343794783</v>
      </c>
      <c r="AD180">
        <f>ABS(Z180)</f>
        <v>0.23571653758513378</v>
      </c>
      <c r="AE180">
        <f>ABS(AA180)</f>
        <v>7.9898548718716711E-2</v>
      </c>
      <c r="AF180">
        <f t="shared" si="144"/>
        <v>1.3912233583509845</v>
      </c>
      <c r="AG180">
        <f t="shared" si="145"/>
        <v>1.9240301343794783</v>
      </c>
      <c r="AH180" s="9">
        <f t="shared" si="146"/>
        <v>5.5562286091123785E-2</v>
      </c>
      <c r="AI180" s="9">
        <f t="shared" si="147"/>
        <v>6.3837780873571481E-3</v>
      </c>
      <c r="AJ180" s="9">
        <f t="shared" si="148"/>
        <v>1.9355024328213919</v>
      </c>
      <c r="AK180" s="9">
        <f t="shared" si="149"/>
        <v>3.7018919580003136</v>
      </c>
      <c r="AL180" s="21">
        <f t="shared" si="150"/>
        <v>-2.4949789302341672E-3</v>
      </c>
      <c r="AM180" s="21">
        <f t="shared" si="151"/>
        <v>8.4569881117267285E-4</v>
      </c>
      <c r="AN180" s="21">
        <f t="shared" si="152"/>
        <v>1.4725623419959139E-2</v>
      </c>
      <c r="AO180" s="21">
        <f t="shared" si="153"/>
        <v>2.0365200912891592E-2</v>
      </c>
      <c r="AP180" s="21">
        <f t="shared" si="154"/>
        <v>2.4949789302341672E-3</v>
      </c>
      <c r="AQ180" s="21">
        <f t="shared" si="154"/>
        <v>8.4569881117267285E-4</v>
      </c>
      <c r="AR180" s="21">
        <f t="shared" si="154"/>
        <v>1.4725623419959139E-2</v>
      </c>
      <c r="AS180" s="21">
        <f t="shared" si="154"/>
        <v>2.0365200912891592E-2</v>
      </c>
      <c r="AT180" s="21"/>
      <c r="AZ180">
        <f t="shared" si="207"/>
        <v>150.06904698202041</v>
      </c>
      <c r="BA180">
        <f t="shared" si="191"/>
        <v>151.30758900165168</v>
      </c>
      <c r="BB180">
        <f t="shared" si="192"/>
        <v>150.4177396554411</v>
      </c>
      <c r="BC180">
        <f t="shared" si="193"/>
        <v>149.57179623331015</v>
      </c>
      <c r="BD180" s="9">
        <f t="shared" si="155"/>
        <v>-0.15670898202040462</v>
      </c>
      <c r="BE180" s="9">
        <f t="shared" si="156"/>
        <v>-1.3952510016516726</v>
      </c>
      <c r="BF180" s="9">
        <f t="shared" si="157"/>
        <v>-0.50540165544109072</v>
      </c>
      <c r="BG180" s="9">
        <f t="shared" si="158"/>
        <v>0.34054176668985292</v>
      </c>
      <c r="BH180">
        <f t="shared" si="159"/>
        <v>0.15670898202040462</v>
      </c>
      <c r="BI180">
        <f t="shared" si="160"/>
        <v>1.3952510016516726</v>
      </c>
      <c r="BJ180">
        <f t="shared" si="161"/>
        <v>0.50540165544109072</v>
      </c>
      <c r="BK180">
        <f t="shared" si="162"/>
        <v>0.34054176668985292</v>
      </c>
      <c r="BL180" s="9">
        <f t="shared" si="163"/>
        <v>2.4557705045871497E-2</v>
      </c>
      <c r="BM180" s="9">
        <f t="shared" si="164"/>
        <v>1.9467253576099957</v>
      </c>
      <c r="BN180" s="9">
        <f t="shared" si="165"/>
        <v>0.25543083332259497</v>
      </c>
      <c r="BO180" s="9">
        <f t="shared" si="166"/>
        <v>0.11596869486024622</v>
      </c>
      <c r="BP180" s="21">
        <f t="shared" si="167"/>
        <v>-1.0453374559497872E-3</v>
      </c>
      <c r="BQ180" s="21">
        <f t="shared" si="168"/>
        <v>-9.307112545010621E-3</v>
      </c>
      <c r="BR180" s="21">
        <f t="shared" si="169"/>
        <v>-3.3713146108166939E-3</v>
      </c>
      <c r="BS180" s="21">
        <f t="shared" si="170"/>
        <v>2.2716060014343377E-3</v>
      </c>
      <c r="BT180" s="21">
        <f t="shared" si="171"/>
        <v>1.0453374559497872E-3</v>
      </c>
      <c r="BU180" s="21">
        <f t="shared" si="172"/>
        <v>9.307112545010621E-3</v>
      </c>
      <c r="BV180" s="21">
        <f t="shared" si="173"/>
        <v>3.3713146108166939E-3</v>
      </c>
      <c r="BW180" s="21">
        <f t="shared" si="174"/>
        <v>2.2716060014343377E-3</v>
      </c>
      <c r="CA180">
        <f t="shared" si="194"/>
        <v>93.085140641649019</v>
      </c>
      <c r="CC180">
        <f t="shared" si="195"/>
        <v>-0.35496870456788077</v>
      </c>
      <c r="CD180" s="9">
        <f t="shared" si="175"/>
        <v>92.730171937081138</v>
      </c>
      <c r="CE180">
        <f t="shared" si="176"/>
        <v>1.7461920629188654</v>
      </c>
      <c r="CG180">
        <f t="shared" si="196"/>
        <v>-0.99710193667708991</v>
      </c>
      <c r="CH180" s="9">
        <f t="shared" si="177"/>
        <v>92.088038704971936</v>
      </c>
      <c r="CI180">
        <f t="shared" si="178"/>
        <v>2.3883252950280678</v>
      </c>
      <c r="CK180">
        <f t="shared" si="197"/>
        <v>-1.3805263787205884</v>
      </c>
      <c r="CL180" s="9">
        <f t="shared" si="179"/>
        <v>91.70461426292843</v>
      </c>
      <c r="CM180">
        <f t="shared" si="180"/>
        <v>2.7717497370715733</v>
      </c>
      <c r="CO180">
        <f t="shared" si="198"/>
        <v>-1.3452090608363882</v>
      </c>
      <c r="CP180" s="9">
        <f t="shared" si="181"/>
        <v>91.739931580812637</v>
      </c>
      <c r="CQ180">
        <f t="shared" si="182"/>
        <v>2.7364324191873663</v>
      </c>
      <c r="CY180">
        <f t="shared" si="208"/>
        <v>150.4177396554411</v>
      </c>
      <c r="DA180">
        <f t="shared" si="199"/>
        <v>7.607840147360001E-2</v>
      </c>
      <c r="DB180" s="9">
        <f t="shared" si="183"/>
        <v>150.49381805691471</v>
      </c>
      <c r="DC180">
        <f t="shared" si="184"/>
        <v>0.58148005691469962</v>
      </c>
      <c r="DE180">
        <f t="shared" si="200"/>
        <v>-0.78893554927431198</v>
      </c>
      <c r="DF180" s="9">
        <f t="shared" si="185"/>
        <v>149.6288041061668</v>
      </c>
      <c r="DG180">
        <f t="shared" si="186"/>
        <v>0.28353389383320859</v>
      </c>
      <c r="DI180">
        <f t="shared" si="201"/>
        <v>-1.8650761118952368</v>
      </c>
      <c r="DJ180" s="9">
        <f t="shared" si="187"/>
        <v>148.55266354354586</v>
      </c>
      <c r="DK180">
        <f t="shared" si="188"/>
        <v>1.3596744564541439</v>
      </c>
      <c r="DM180">
        <f t="shared" si="202"/>
        <v>-2.4057609574943304</v>
      </c>
      <c r="DN180" s="9">
        <f t="shared" si="189"/>
        <v>148.01197869794677</v>
      </c>
      <c r="DO180">
        <f t="shared" si="190"/>
        <v>1.9003593020532321</v>
      </c>
    </row>
    <row r="181" spans="1:119" x14ac:dyDescent="0.2">
      <c r="A181" s="3">
        <v>44040</v>
      </c>
      <c r="B181" s="4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  <c r="R181">
        <f t="shared" si="203"/>
        <v>94.674365891571512</v>
      </c>
      <c r="S181">
        <f t="shared" si="204"/>
        <v>94.422032986871272</v>
      </c>
      <c r="T181">
        <f t="shared" si="205"/>
        <v>93.919874656659601</v>
      </c>
      <c r="U181">
        <f t="shared" si="206"/>
        <v>94.053077370436512</v>
      </c>
      <c r="V181">
        <f>ABS($C181-R181)/$C181*100</f>
        <v>1.8832639640829425</v>
      </c>
      <c r="W181">
        <f>ABS($C181-S181)/$C181*100</f>
        <v>1.6117173876227247</v>
      </c>
      <c r="X181">
        <f>ABS($C181-T181)/$C181*100</f>
        <v>1.0713226437348915</v>
      </c>
      <c r="Y181">
        <f>ABS($C181-U181)/$C181*100</f>
        <v>1.2146679634596398</v>
      </c>
      <c r="Z181" s="9">
        <f t="shared" si="140"/>
        <v>-1.750010891571506</v>
      </c>
      <c r="AA181" s="9">
        <f t="shared" si="141"/>
        <v>-1.4976779868712669</v>
      </c>
      <c r="AB181" s="9">
        <f t="shared" si="142"/>
        <v>-0.99551965665959585</v>
      </c>
      <c r="AC181" s="9">
        <f t="shared" si="143"/>
        <v>-1.1287223704365061</v>
      </c>
      <c r="AD181">
        <f>ABS(Z181)</f>
        <v>1.750010891571506</v>
      </c>
      <c r="AE181">
        <f>ABS(AA181)</f>
        <v>1.4976779868712669</v>
      </c>
      <c r="AF181">
        <f t="shared" si="144"/>
        <v>0.99551965665959585</v>
      </c>
      <c r="AG181">
        <f t="shared" si="145"/>
        <v>1.1287223704365061</v>
      </c>
      <c r="AH181" s="9">
        <f t="shared" si="146"/>
        <v>3.0625381206188975</v>
      </c>
      <c r="AI181" s="9">
        <f t="shared" si="147"/>
        <v>2.2430393523587706</v>
      </c>
      <c r="AJ181" s="9">
        <f t="shared" si="148"/>
        <v>0.99105938679563965</v>
      </c>
      <c r="AK181" s="9">
        <f t="shared" si="149"/>
        <v>1.2740141895238053</v>
      </c>
      <c r="AL181" s="21">
        <f t="shared" si="150"/>
        <v>-1.8832639640829426E-2</v>
      </c>
      <c r="AM181" s="21">
        <f t="shared" si="151"/>
        <v>-1.6117173876227246E-2</v>
      </c>
      <c r="AN181" s="21">
        <f t="shared" si="152"/>
        <v>-1.0713226437348915E-2</v>
      </c>
      <c r="AO181" s="21">
        <f t="shared" si="153"/>
        <v>-1.2146679634596399E-2</v>
      </c>
      <c r="AP181" s="21">
        <f t="shared" si="154"/>
        <v>1.8832639640829426E-2</v>
      </c>
      <c r="AQ181" s="21">
        <f t="shared" si="154"/>
        <v>1.6117173876227246E-2</v>
      </c>
      <c r="AR181" s="21">
        <f t="shared" si="154"/>
        <v>1.0713226437348915E-2</v>
      </c>
      <c r="AS181" s="21">
        <f t="shared" si="154"/>
        <v>1.2146679634596399E-2</v>
      </c>
      <c r="AT181" s="21"/>
      <c r="AZ181">
        <f t="shared" si="207"/>
        <v>150.04397354489714</v>
      </c>
      <c r="BA181">
        <f t="shared" si="191"/>
        <v>150.86110868112314</v>
      </c>
      <c r="BB181">
        <f t="shared" si="192"/>
        <v>150.11449866217646</v>
      </c>
      <c r="BC181">
        <f t="shared" si="193"/>
        <v>149.83741881132823</v>
      </c>
      <c r="BD181" s="9">
        <f t="shared" si="155"/>
        <v>1.1113304551028591</v>
      </c>
      <c r="BE181" s="9">
        <f t="shared" si="156"/>
        <v>0.29419531887685935</v>
      </c>
      <c r="BF181" s="9">
        <f t="shared" si="157"/>
        <v>1.0408053378235422</v>
      </c>
      <c r="BG181" s="9">
        <f t="shared" si="158"/>
        <v>1.3178851886717666</v>
      </c>
      <c r="BH181">
        <f t="shared" si="159"/>
        <v>1.1113304551028591</v>
      </c>
      <c r="BI181">
        <f t="shared" si="160"/>
        <v>0.29419531887685935</v>
      </c>
      <c r="BJ181">
        <f t="shared" si="161"/>
        <v>1.0408053378235422</v>
      </c>
      <c r="BK181">
        <f t="shared" si="162"/>
        <v>1.3178851886717666</v>
      </c>
      <c r="BL181" s="9">
        <f t="shared" si="163"/>
        <v>1.235055380439128</v>
      </c>
      <c r="BM181" s="9">
        <f t="shared" si="164"/>
        <v>8.6550885649056955E-2</v>
      </c>
      <c r="BN181" s="9">
        <f t="shared" si="165"/>
        <v>1.0832757512419779</v>
      </c>
      <c r="BO181" s="9">
        <f t="shared" si="166"/>
        <v>1.7368213705204179</v>
      </c>
      <c r="BP181" s="21">
        <f t="shared" si="167"/>
        <v>7.3522425326395368E-3</v>
      </c>
      <c r="BQ181" s="21">
        <f t="shared" si="168"/>
        <v>1.9463115821384564E-3</v>
      </c>
      <c r="BR181" s="21">
        <f t="shared" si="169"/>
        <v>6.885668648607542E-3</v>
      </c>
      <c r="BS181" s="21">
        <f t="shared" si="170"/>
        <v>8.7187492188283821E-3</v>
      </c>
      <c r="BT181" s="21">
        <f t="shared" si="171"/>
        <v>7.3522425326395368E-3</v>
      </c>
      <c r="BU181" s="21">
        <f t="shared" si="172"/>
        <v>1.9463115821384564E-3</v>
      </c>
      <c r="BV181" s="21">
        <f t="shared" si="173"/>
        <v>6.885668648607542E-3</v>
      </c>
      <c r="BW181" s="21">
        <f t="shared" si="174"/>
        <v>8.7187492188283821E-3</v>
      </c>
      <c r="CA181">
        <f t="shared" si="194"/>
        <v>93.919874656659601</v>
      </c>
      <c r="CC181">
        <f t="shared" si="195"/>
        <v>-0.1646162694353267</v>
      </c>
      <c r="CD181" s="9">
        <f t="shared" si="175"/>
        <v>93.755258387224274</v>
      </c>
      <c r="CE181">
        <f t="shared" si="176"/>
        <v>0.83090338722426793</v>
      </c>
      <c r="CG181">
        <f t="shared" si="196"/>
        <v>-0.33764099406952797</v>
      </c>
      <c r="CH181" s="9">
        <f t="shared" si="177"/>
        <v>93.58223366259007</v>
      </c>
      <c r="CI181">
        <f t="shared" si="178"/>
        <v>0.65787866259006478</v>
      </c>
      <c r="CK181">
        <f t="shared" si="197"/>
        <v>8.1545481141984288E-2</v>
      </c>
      <c r="CL181" s="9">
        <f t="shared" si="179"/>
        <v>94.001420137801588</v>
      </c>
      <c r="CM181">
        <f t="shared" si="180"/>
        <v>1.0770651378015828</v>
      </c>
      <c r="CO181">
        <f t="shared" si="198"/>
        <v>0.52954198439200639</v>
      </c>
      <c r="CP181" s="9">
        <f t="shared" si="181"/>
        <v>94.449416641051613</v>
      </c>
      <c r="CQ181">
        <f t="shared" si="182"/>
        <v>1.5250616410516074</v>
      </c>
      <c r="CY181">
        <f t="shared" si="208"/>
        <v>150.11449866217646</v>
      </c>
      <c r="DA181">
        <f t="shared" si="199"/>
        <v>1.5387298315482023E-2</v>
      </c>
      <c r="DB181" s="9">
        <f t="shared" si="183"/>
        <v>150.12988596049195</v>
      </c>
      <c r="DC181">
        <f t="shared" si="184"/>
        <v>1.0254180395080539</v>
      </c>
      <c r="DE181">
        <f t="shared" si="200"/>
        <v>-0.61408550911082915</v>
      </c>
      <c r="DF181" s="9">
        <f t="shared" si="185"/>
        <v>149.50041315306564</v>
      </c>
      <c r="DG181">
        <f t="shared" si="186"/>
        <v>1.6548908469343644</v>
      </c>
      <c r="DI181">
        <f t="shared" si="201"/>
        <v>-0.83426493359904119</v>
      </c>
      <c r="DJ181" s="9">
        <f t="shared" si="187"/>
        <v>149.28023372857743</v>
      </c>
      <c r="DK181">
        <f t="shared" si="188"/>
        <v>1.8750702714225724</v>
      </c>
      <c r="DM181">
        <f t="shared" si="202"/>
        <v>-0.59759378825679443</v>
      </c>
      <c r="DN181" s="9">
        <f t="shared" si="189"/>
        <v>149.51690487391966</v>
      </c>
      <c r="DO181">
        <f t="shared" si="190"/>
        <v>1.6383991260803441</v>
      </c>
    </row>
    <row r="182" spans="1:119" x14ac:dyDescent="0.2">
      <c r="A182" s="3">
        <v>44041</v>
      </c>
      <c r="B182" s="4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  <c r="R182">
        <f t="shared" si="203"/>
        <v>94.394364148920062</v>
      </c>
      <c r="S182">
        <f t="shared" si="204"/>
        <v>93.942776031072469</v>
      </c>
      <c r="T182">
        <f t="shared" si="205"/>
        <v>93.322562862663844</v>
      </c>
      <c r="U182">
        <f t="shared" si="206"/>
        <v>93.172673921496042</v>
      </c>
      <c r="V182">
        <f>ABS($C182-R182)/$C182*100</f>
        <v>0.32859195845085748</v>
      </c>
      <c r="W182">
        <f>ABS($C182-S182)/$C182*100</f>
        <v>0.80542576062248317</v>
      </c>
      <c r="X182">
        <f>ABS($C182-T182)/$C182*100</f>
        <v>1.4603114663376306</v>
      </c>
      <c r="Y182">
        <f>ABS($C182-U182)/$C182*100</f>
        <v>1.6185798327888568</v>
      </c>
      <c r="Z182" s="9">
        <f t="shared" si="140"/>
        <v>0.31119485107993228</v>
      </c>
      <c r="AA182" s="9">
        <f t="shared" si="141"/>
        <v>0.76278296892752451</v>
      </c>
      <c r="AB182" s="9">
        <f t="shared" si="142"/>
        <v>1.3829961373361499</v>
      </c>
      <c r="AC182" s="9">
        <f t="shared" si="143"/>
        <v>1.5328850785039521</v>
      </c>
      <c r="AD182">
        <f>ABS(Z182)</f>
        <v>0.31119485107993228</v>
      </c>
      <c r="AE182">
        <f>ABS(AA182)</f>
        <v>0.76278296892752451</v>
      </c>
      <c r="AF182">
        <f t="shared" si="144"/>
        <v>1.3829961373361499</v>
      </c>
      <c r="AG182">
        <f t="shared" si="145"/>
        <v>1.5328850785039521</v>
      </c>
      <c r="AH182" s="9">
        <f t="shared" si="146"/>
        <v>9.6842235338661223E-2</v>
      </c>
      <c r="AI182" s="9">
        <f t="shared" si="147"/>
        <v>0.5818378576858888</v>
      </c>
      <c r="AJ182" s="9">
        <f t="shared" si="148"/>
        <v>1.9126783158867109</v>
      </c>
      <c r="AK182" s="9">
        <f t="shared" si="149"/>
        <v>2.3497366639000674</v>
      </c>
      <c r="AL182" s="21">
        <f t="shared" si="150"/>
        <v>3.2859195845085748E-3</v>
      </c>
      <c r="AM182" s="21">
        <f t="shared" si="151"/>
        <v>8.0542576062248312E-3</v>
      </c>
      <c r="AN182" s="21">
        <f t="shared" si="152"/>
        <v>1.4603114663376307E-2</v>
      </c>
      <c r="AO182" s="21">
        <f t="shared" si="153"/>
        <v>1.6185798327888568E-2</v>
      </c>
      <c r="AP182" s="21">
        <f t="shared" si="154"/>
        <v>3.2859195845085748E-3</v>
      </c>
      <c r="AQ182" s="21">
        <f t="shared" si="154"/>
        <v>8.0542576062248312E-3</v>
      </c>
      <c r="AR182" s="21">
        <f t="shared" si="154"/>
        <v>1.4603114663376307E-2</v>
      </c>
      <c r="AS182" s="21">
        <f t="shared" si="154"/>
        <v>1.6185798327888568E-2</v>
      </c>
      <c r="AT182" s="21"/>
      <c r="AZ182">
        <f t="shared" si="207"/>
        <v>150.22178641771359</v>
      </c>
      <c r="BA182">
        <f t="shared" si="191"/>
        <v>150.95525118316374</v>
      </c>
      <c r="BB182">
        <f t="shared" si="192"/>
        <v>150.7389818648706</v>
      </c>
      <c r="BC182">
        <f t="shared" si="193"/>
        <v>150.86536925849219</v>
      </c>
      <c r="BD182" s="9">
        <f t="shared" si="155"/>
        <v>3.4890745822864062</v>
      </c>
      <c r="BE182" s="9">
        <f t="shared" si="156"/>
        <v>2.7556098168362553</v>
      </c>
      <c r="BF182" s="9">
        <f t="shared" si="157"/>
        <v>2.9718791351293987</v>
      </c>
      <c r="BG182" s="9">
        <f t="shared" si="158"/>
        <v>2.8454917415078</v>
      </c>
      <c r="BH182">
        <f t="shared" si="159"/>
        <v>3.4890745822864062</v>
      </c>
      <c r="BI182">
        <f t="shared" si="160"/>
        <v>2.7556098168362553</v>
      </c>
      <c r="BJ182">
        <f t="shared" si="161"/>
        <v>2.9718791351293987</v>
      </c>
      <c r="BK182">
        <f t="shared" si="162"/>
        <v>2.8454917415078</v>
      </c>
      <c r="BL182" s="9">
        <f t="shared" si="163"/>
        <v>12.173641440757059</v>
      </c>
      <c r="BM182" s="9">
        <f t="shared" si="164"/>
        <v>7.5933854626443402</v>
      </c>
      <c r="BN182" s="9">
        <f t="shared" si="165"/>
        <v>8.8320655938174628</v>
      </c>
      <c r="BO182" s="9">
        <f t="shared" si="166"/>
        <v>8.0968232509890932</v>
      </c>
      <c r="BP182" s="21">
        <f t="shared" si="167"/>
        <v>2.2698946317699739E-2</v>
      </c>
      <c r="BQ182" s="21">
        <f t="shared" si="168"/>
        <v>1.7927229077431654E-2</v>
      </c>
      <c r="BR182" s="21">
        <f t="shared" si="169"/>
        <v>1.9334216956402313E-2</v>
      </c>
      <c r="BS182" s="21">
        <f t="shared" si="170"/>
        <v>1.8511975816125317E-2</v>
      </c>
      <c r="BT182" s="21">
        <f t="shared" si="171"/>
        <v>2.2698946317699739E-2</v>
      </c>
      <c r="BU182" s="21">
        <f t="shared" si="172"/>
        <v>1.7927229077431654E-2</v>
      </c>
      <c r="BV182" s="21">
        <f t="shared" si="173"/>
        <v>1.9334216956402313E-2</v>
      </c>
      <c r="BW182" s="21">
        <f t="shared" si="174"/>
        <v>1.8511975816125317E-2</v>
      </c>
      <c r="CA182">
        <f t="shared" si="194"/>
        <v>93.322562862663844</v>
      </c>
      <c r="CC182">
        <f t="shared" si="195"/>
        <v>-0.23384755336499563</v>
      </c>
      <c r="CD182" s="9">
        <f t="shared" si="175"/>
        <v>93.088715309298848</v>
      </c>
      <c r="CE182">
        <f t="shared" si="176"/>
        <v>1.6168436907011454</v>
      </c>
      <c r="CG182">
        <f t="shared" si="196"/>
        <v>-0.4311224820429706</v>
      </c>
      <c r="CH182" s="9">
        <f t="shared" si="177"/>
        <v>92.891440380620878</v>
      </c>
      <c r="CI182">
        <f t="shared" si="178"/>
        <v>1.8141186193791157</v>
      </c>
      <c r="CK182">
        <f t="shared" si="197"/>
        <v>-0.36650032044892533</v>
      </c>
      <c r="CL182" s="9">
        <f t="shared" si="179"/>
        <v>92.956062542214923</v>
      </c>
      <c r="CM182">
        <f t="shared" si="180"/>
        <v>1.7494964577850709</v>
      </c>
      <c r="CO182">
        <f t="shared" si="198"/>
        <v>-0.43955226502147055</v>
      </c>
      <c r="CP182" s="9">
        <f t="shared" si="181"/>
        <v>92.883010597642368</v>
      </c>
      <c r="CQ182">
        <f t="shared" si="182"/>
        <v>1.8225484023576257</v>
      </c>
      <c r="CY182">
        <f t="shared" si="208"/>
        <v>150.7389818648706</v>
      </c>
      <c r="DA182">
        <f t="shared" si="199"/>
        <v>0.11284264301606678</v>
      </c>
      <c r="DB182" s="9">
        <f t="shared" si="183"/>
        <v>150.85182450788668</v>
      </c>
      <c r="DC182">
        <f t="shared" si="184"/>
        <v>2.8590364921133187</v>
      </c>
      <c r="DE182">
        <f t="shared" si="200"/>
        <v>-0.16820077286104146</v>
      </c>
      <c r="DF182" s="9">
        <f t="shared" si="185"/>
        <v>150.57078109200955</v>
      </c>
      <c r="DG182">
        <f t="shared" si="186"/>
        <v>3.1400799079904402</v>
      </c>
      <c r="DI182">
        <f t="shared" si="201"/>
        <v>0.12850883635445626</v>
      </c>
      <c r="DJ182" s="9">
        <f t="shared" si="187"/>
        <v>150.86749070122505</v>
      </c>
      <c r="DK182">
        <f t="shared" si="188"/>
        <v>2.8433702987749427</v>
      </c>
      <c r="DM182">
        <f t="shared" si="202"/>
        <v>0.45339242396100626</v>
      </c>
      <c r="DN182" s="9">
        <f t="shared" si="189"/>
        <v>151.19237428883162</v>
      </c>
      <c r="DO182">
        <f t="shared" si="190"/>
        <v>2.5184867111683786</v>
      </c>
    </row>
    <row r="183" spans="1:119" x14ac:dyDescent="0.2">
      <c r="A183" s="3">
        <v>44042</v>
      </c>
      <c r="B183" s="4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  <c r="R183">
        <f t="shared" si="203"/>
        <v>94.444155325092851</v>
      </c>
      <c r="S183">
        <f t="shared" si="204"/>
        <v>94.186866581129266</v>
      </c>
      <c r="T183">
        <f t="shared" si="205"/>
        <v>94.152360545065534</v>
      </c>
      <c r="U183">
        <f t="shared" si="206"/>
        <v>94.36832428272912</v>
      </c>
      <c r="V183">
        <f>ABS($C183-R183)/$C183*100</f>
        <v>1.4682727190506024</v>
      </c>
      <c r="W183">
        <f>ABS($C183-S183)/$C183*100</f>
        <v>1.736696998619996</v>
      </c>
      <c r="X183">
        <f>ABS($C183-T183)/$C183*100</f>
        <v>1.7726964664883365</v>
      </c>
      <c r="Y183">
        <f>ABS($C183-U183)/$C183*100</f>
        <v>1.5473857521429542</v>
      </c>
      <c r="Z183" s="9">
        <f t="shared" si="140"/>
        <v>1.4073616749071505</v>
      </c>
      <c r="AA183" s="9">
        <f t="shared" si="141"/>
        <v>1.6646504188707354</v>
      </c>
      <c r="AB183" s="9">
        <f t="shared" si="142"/>
        <v>1.6991564549344673</v>
      </c>
      <c r="AC183" s="9">
        <f t="shared" si="143"/>
        <v>1.4831927172708816</v>
      </c>
      <c r="AD183">
        <f>ABS(Z183)</f>
        <v>1.4073616749071505</v>
      </c>
      <c r="AE183">
        <f>ABS(AA183)</f>
        <v>1.6646504188707354</v>
      </c>
      <c r="AF183">
        <f t="shared" si="144"/>
        <v>1.6991564549344673</v>
      </c>
      <c r="AG183">
        <f t="shared" si="145"/>
        <v>1.4831927172708816</v>
      </c>
      <c r="AH183" s="9">
        <f t="shared" si="146"/>
        <v>1.9806668839974599</v>
      </c>
      <c r="AI183" s="9">
        <f t="shared" si="147"/>
        <v>2.7710610170465149</v>
      </c>
      <c r="AJ183" s="9">
        <f t="shared" si="148"/>
        <v>2.8871326583454664</v>
      </c>
      <c r="AK183" s="9">
        <f t="shared" si="149"/>
        <v>2.1998606365653814</v>
      </c>
      <c r="AL183" s="21">
        <f t="shared" si="150"/>
        <v>1.4682727190506024E-2</v>
      </c>
      <c r="AM183" s="21">
        <f t="shared" si="151"/>
        <v>1.7366969986199961E-2</v>
      </c>
      <c r="AN183" s="21">
        <f t="shared" si="152"/>
        <v>1.7726964664883365E-2</v>
      </c>
      <c r="AO183" s="21">
        <f t="shared" si="153"/>
        <v>1.5473857521429542E-2</v>
      </c>
      <c r="AP183" s="21">
        <f t="shared" si="154"/>
        <v>1.4682727190506024E-2</v>
      </c>
      <c r="AQ183" s="21">
        <f t="shared" si="154"/>
        <v>1.7366969986199961E-2</v>
      </c>
      <c r="AR183" s="21">
        <f t="shared" si="154"/>
        <v>1.7726964664883365E-2</v>
      </c>
      <c r="AS183" s="21">
        <f t="shared" si="154"/>
        <v>1.5473857521429542E-2</v>
      </c>
      <c r="AT183" s="21"/>
      <c r="AZ183">
        <f t="shared" si="207"/>
        <v>150.78003835087941</v>
      </c>
      <c r="BA183">
        <f t="shared" si="191"/>
        <v>151.83704632455132</v>
      </c>
      <c r="BB183">
        <f t="shared" si="192"/>
        <v>152.52210934594825</v>
      </c>
      <c r="BC183">
        <f t="shared" si="193"/>
        <v>153.08485281686828</v>
      </c>
      <c r="BD183" s="9">
        <f t="shared" si="155"/>
        <v>-2.4587033508794036</v>
      </c>
      <c r="BE183" s="9">
        <f t="shared" si="156"/>
        <v>-3.5157113245513187</v>
      </c>
      <c r="BF183" s="9">
        <f t="shared" si="157"/>
        <v>-4.2007743459482469</v>
      </c>
      <c r="BG183" s="9">
        <f t="shared" si="158"/>
        <v>-4.7635178168682728</v>
      </c>
      <c r="BH183">
        <f t="shared" si="159"/>
        <v>2.4587033508794036</v>
      </c>
      <c r="BI183">
        <f t="shared" si="160"/>
        <v>3.5157113245513187</v>
      </c>
      <c r="BJ183">
        <f t="shared" si="161"/>
        <v>4.2007743459482469</v>
      </c>
      <c r="BK183">
        <f t="shared" si="162"/>
        <v>4.7635178168682728</v>
      </c>
      <c r="BL183" s="9">
        <f t="shared" si="163"/>
        <v>6.0452221676256075</v>
      </c>
      <c r="BM183" s="9">
        <f t="shared" si="164"/>
        <v>12.360226117578389</v>
      </c>
      <c r="BN183" s="9">
        <f t="shared" si="165"/>
        <v>17.646505105576921</v>
      </c>
      <c r="BO183" s="9">
        <f t="shared" si="166"/>
        <v>22.691101991621476</v>
      </c>
      <c r="BP183" s="21">
        <f t="shared" si="167"/>
        <v>-1.6576869072001028E-2</v>
      </c>
      <c r="BQ183" s="21">
        <f t="shared" si="168"/>
        <v>-2.3703341967299032E-2</v>
      </c>
      <c r="BR183" s="21">
        <f t="shared" si="169"/>
        <v>-2.832211796063086E-2</v>
      </c>
      <c r="BS183" s="21">
        <f t="shared" si="170"/>
        <v>-3.2116201063510333E-2</v>
      </c>
      <c r="BT183" s="21">
        <f t="shared" si="171"/>
        <v>1.6576869072001028E-2</v>
      </c>
      <c r="BU183" s="21">
        <f t="shared" si="172"/>
        <v>2.3703341967299032E-2</v>
      </c>
      <c r="BV183" s="21">
        <f t="shared" si="173"/>
        <v>2.832211796063086E-2</v>
      </c>
      <c r="BW183" s="21">
        <f t="shared" si="174"/>
        <v>3.2116201063510333E-2</v>
      </c>
      <c r="CA183">
        <f t="shared" si="194"/>
        <v>94.152360545065534</v>
      </c>
      <c r="CC183">
        <f t="shared" si="195"/>
        <v>-6.3664315642325914E-2</v>
      </c>
      <c r="CD183" s="9">
        <f t="shared" si="175"/>
        <v>94.088696229423206</v>
      </c>
      <c r="CE183">
        <f t="shared" si="176"/>
        <v>1.7628207705767949</v>
      </c>
      <c r="CG183">
        <f t="shared" si="196"/>
        <v>2.2808777157107218E-2</v>
      </c>
      <c r="CH183" s="9">
        <f t="shared" si="177"/>
        <v>94.175169322222644</v>
      </c>
      <c r="CI183">
        <f t="shared" si="178"/>
        <v>1.6763476777773576</v>
      </c>
      <c r="CK183">
        <f t="shared" si="197"/>
        <v>0.42305636143248082</v>
      </c>
      <c r="CL183" s="9">
        <f t="shared" si="179"/>
        <v>94.57541690649802</v>
      </c>
      <c r="CM183">
        <f t="shared" si="180"/>
        <v>1.2761000935019808</v>
      </c>
      <c r="CO183">
        <f t="shared" si="198"/>
        <v>0.65208868976244738</v>
      </c>
      <c r="CP183" s="9">
        <f t="shared" si="181"/>
        <v>94.804449234827985</v>
      </c>
      <c r="CQ183">
        <f t="shared" si="182"/>
        <v>1.0470677651720166</v>
      </c>
      <c r="CY183">
        <f t="shared" si="208"/>
        <v>152.52210934594825</v>
      </c>
      <c r="DA183">
        <f t="shared" si="199"/>
        <v>0.38008821710592111</v>
      </c>
      <c r="DB183" s="9">
        <f t="shared" si="183"/>
        <v>152.90219756305416</v>
      </c>
      <c r="DC183">
        <f t="shared" si="184"/>
        <v>4.5808625630541542</v>
      </c>
      <c r="DE183">
        <f t="shared" si="200"/>
        <v>0.53427739855688972</v>
      </c>
      <c r="DF183" s="9">
        <f t="shared" si="185"/>
        <v>153.05638674450515</v>
      </c>
      <c r="DG183">
        <f t="shared" si="186"/>
        <v>4.7350517445051423</v>
      </c>
      <c r="DI183">
        <f t="shared" si="201"/>
        <v>1.2205571418717682</v>
      </c>
      <c r="DJ183" s="9">
        <f t="shared" si="187"/>
        <v>153.74266648782003</v>
      </c>
      <c r="DK183">
        <f t="shared" si="188"/>
        <v>5.4213314878200265</v>
      </c>
      <c r="DM183">
        <f t="shared" si="202"/>
        <v>1.5969645730813253</v>
      </c>
      <c r="DN183" s="9">
        <f t="shared" si="189"/>
        <v>154.11907391902957</v>
      </c>
      <c r="DO183">
        <f t="shared" si="190"/>
        <v>5.7977389190295696</v>
      </c>
    </row>
    <row r="184" spans="1:119" x14ac:dyDescent="0.2">
      <c r="A184" s="3">
        <v>44043</v>
      </c>
      <c r="B184" s="4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  <c r="R184">
        <f t="shared" si="203"/>
        <v>94.669333193077989</v>
      </c>
      <c r="S184">
        <f t="shared" si="204"/>
        <v>94.719554715167902</v>
      </c>
      <c r="T184">
        <f t="shared" si="205"/>
        <v>95.171854418026214</v>
      </c>
      <c r="U184">
        <f t="shared" si="206"/>
        <v>95.525214602200407</v>
      </c>
      <c r="V184">
        <f>ABS($C184-R184)/$C184*100</f>
        <v>10.593226391352321</v>
      </c>
      <c r="W184">
        <f>ABS($C184-S184)/$C184*100</f>
        <v>10.545796626038385</v>
      </c>
      <c r="X184">
        <f>ABS($C184-T184)/$C184*100</f>
        <v>10.118639744577763</v>
      </c>
      <c r="Y184">
        <f>ABS($C184-U184)/$C184*100</f>
        <v>9.7849224475060854</v>
      </c>
      <c r="Z184" s="9">
        <f t="shared" si="140"/>
        <v>11.216752806922017</v>
      </c>
      <c r="AA184" s="9">
        <f t="shared" si="141"/>
        <v>11.166531284832104</v>
      </c>
      <c r="AB184" s="9">
        <f t="shared" si="142"/>
        <v>10.714231581973792</v>
      </c>
      <c r="AC184" s="9">
        <f t="shared" si="143"/>
        <v>10.360871397799599</v>
      </c>
      <c r="AD184">
        <f>ABS(Z184)</f>
        <v>11.216752806922017</v>
      </c>
      <c r="AE184">
        <f>ABS(AA184)</f>
        <v>11.166531284832104</v>
      </c>
      <c r="AF184">
        <f t="shared" si="144"/>
        <v>10.714231581973792</v>
      </c>
      <c r="AG184">
        <f t="shared" si="145"/>
        <v>10.360871397799599</v>
      </c>
      <c r="AH184" s="9">
        <f t="shared" si="146"/>
        <v>125.81554353159294</v>
      </c>
      <c r="AI184" s="9">
        <f t="shared" si="147"/>
        <v>124.69142093513412</v>
      </c>
      <c r="AJ184" s="9">
        <f t="shared" si="148"/>
        <v>114.79475839216462</v>
      </c>
      <c r="AK184" s="9">
        <f t="shared" si="149"/>
        <v>107.34765612174182</v>
      </c>
      <c r="AL184" s="21">
        <f t="shared" si="150"/>
        <v>0.10593226391352321</v>
      </c>
      <c r="AM184" s="21">
        <f t="shared" si="151"/>
        <v>0.10545796626038385</v>
      </c>
      <c r="AN184" s="21">
        <f t="shared" si="152"/>
        <v>0.10118639744577763</v>
      </c>
      <c r="AO184" s="21">
        <f t="shared" si="153"/>
        <v>9.784922447506085E-2</v>
      </c>
      <c r="AP184" s="21">
        <f t="shared" si="154"/>
        <v>0.10593226391352321</v>
      </c>
      <c r="AQ184" s="21">
        <f t="shared" si="154"/>
        <v>0.10545796626038385</v>
      </c>
      <c r="AR184" s="21">
        <f t="shared" si="154"/>
        <v>0.10118639744577763</v>
      </c>
      <c r="AS184" s="21">
        <f t="shared" si="154"/>
        <v>9.784922447506085E-2</v>
      </c>
      <c r="AT184" s="21"/>
      <c r="AZ184">
        <f t="shared" si="207"/>
        <v>150.3866458147387</v>
      </c>
      <c r="BA184">
        <f t="shared" si="191"/>
        <v>150.7120187006949</v>
      </c>
      <c r="BB184">
        <f t="shared" si="192"/>
        <v>150.0016447383793</v>
      </c>
      <c r="BC184">
        <f t="shared" si="193"/>
        <v>149.36930891971102</v>
      </c>
      <c r="BD184" s="9">
        <f t="shared" si="155"/>
        <v>-1.8564948147387099</v>
      </c>
      <c r="BE184" s="9">
        <f t="shared" si="156"/>
        <v>-2.1818677006949088</v>
      </c>
      <c r="BF184" s="9">
        <f t="shared" si="157"/>
        <v>-1.4714937383793085</v>
      </c>
      <c r="BG184" s="9">
        <f t="shared" si="158"/>
        <v>-0.83915791971102749</v>
      </c>
      <c r="BH184">
        <f t="shared" si="159"/>
        <v>1.8564948147387099</v>
      </c>
      <c r="BI184">
        <f t="shared" si="160"/>
        <v>2.1818677006949088</v>
      </c>
      <c r="BJ184">
        <f t="shared" si="161"/>
        <v>1.4714937383793085</v>
      </c>
      <c r="BK184">
        <f t="shared" si="162"/>
        <v>0.83915791971102749</v>
      </c>
      <c r="BL184" s="9">
        <f t="shared" si="163"/>
        <v>3.4465729971517169</v>
      </c>
      <c r="BM184" s="9">
        <f t="shared" si="164"/>
        <v>4.7605466633356883</v>
      </c>
      <c r="BN184" s="9">
        <f t="shared" si="165"/>
        <v>2.165293822089513</v>
      </c>
      <c r="BO184" s="9">
        <f t="shared" si="166"/>
        <v>0.70418601421373928</v>
      </c>
      <c r="BP184" s="21">
        <f t="shared" si="167"/>
        <v>-1.2499110801676287E-2</v>
      </c>
      <c r="BQ184" s="21">
        <f t="shared" si="168"/>
        <v>-1.468972923009355E-2</v>
      </c>
      <c r="BR184" s="21">
        <f t="shared" si="169"/>
        <v>-9.9070372478063974E-3</v>
      </c>
      <c r="BS184" s="21">
        <f t="shared" si="170"/>
        <v>-5.6497479741404663E-3</v>
      </c>
      <c r="BT184" s="21">
        <f t="shared" si="171"/>
        <v>1.2499110801676287E-2</v>
      </c>
      <c r="BU184" s="21">
        <f t="shared" si="172"/>
        <v>1.468972923009355E-2</v>
      </c>
      <c r="BV184" s="21">
        <f t="shared" si="173"/>
        <v>9.9070372478063974E-3</v>
      </c>
      <c r="BW184" s="21">
        <f t="shared" si="174"/>
        <v>5.6497479741404663E-3</v>
      </c>
      <c r="CA184">
        <f t="shared" si="194"/>
        <v>95.171854418026214</v>
      </c>
      <c r="CC184">
        <f t="shared" si="195"/>
        <v>0.1096409945341551</v>
      </c>
      <c r="CD184" s="9">
        <f t="shared" si="175"/>
        <v>95.281495412560375</v>
      </c>
      <c r="CE184">
        <f t="shared" si="176"/>
        <v>10.604590587439631</v>
      </c>
      <c r="CG184">
        <f t="shared" si="196"/>
        <v>0.38161541164639351</v>
      </c>
      <c r="CH184" s="9">
        <f t="shared" si="177"/>
        <v>95.553469829672608</v>
      </c>
      <c r="CI184">
        <f t="shared" si="178"/>
        <v>10.332616170327398</v>
      </c>
      <c r="CK184">
        <f t="shared" si="197"/>
        <v>0.81670511904109255</v>
      </c>
      <c r="CL184" s="9">
        <f t="shared" si="179"/>
        <v>95.988559537067303</v>
      </c>
      <c r="CM184">
        <f t="shared" si="180"/>
        <v>9.8975264629327029</v>
      </c>
      <c r="CO184">
        <f t="shared" si="198"/>
        <v>0.9680571473129278</v>
      </c>
      <c r="CP184" s="9">
        <f t="shared" si="181"/>
        <v>96.139911565339148</v>
      </c>
      <c r="CQ184">
        <f t="shared" si="182"/>
        <v>9.7461744346608583</v>
      </c>
      <c r="CY184">
        <f t="shared" si="208"/>
        <v>150.0016447383793</v>
      </c>
      <c r="DA184">
        <f t="shared" si="199"/>
        <v>-8.4000234842058874E-2</v>
      </c>
      <c r="DB184" s="9">
        <f t="shared" si="183"/>
        <v>149.91764450353725</v>
      </c>
      <c r="DC184">
        <f t="shared" si="184"/>
        <v>1.3874935035372573</v>
      </c>
      <c r="DE184">
        <f t="shared" si="200"/>
        <v>-0.56542972364841393</v>
      </c>
      <c r="DF184" s="9">
        <f t="shared" si="185"/>
        <v>149.43621501473089</v>
      </c>
      <c r="DG184">
        <f t="shared" si="186"/>
        <v>0.90606401473090159</v>
      </c>
      <c r="DI184">
        <f t="shared" si="201"/>
        <v>-1.2485172127591087</v>
      </c>
      <c r="DJ184" s="9">
        <f t="shared" si="187"/>
        <v>148.75312752562019</v>
      </c>
      <c r="DK184">
        <f t="shared" si="188"/>
        <v>0.22297652562019721</v>
      </c>
      <c r="DM184">
        <f t="shared" si="202"/>
        <v>-1.9440245222779144</v>
      </c>
      <c r="DN184" s="9">
        <f t="shared" si="189"/>
        <v>148.05762021610138</v>
      </c>
      <c r="DO184">
        <f t="shared" si="190"/>
        <v>0.47253078389860548</v>
      </c>
    </row>
    <row r="185" spans="1:119" x14ac:dyDescent="0.2">
      <c r="A185" s="3">
        <v>44046</v>
      </c>
      <c r="B185" s="4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  <c r="R185">
        <f t="shared" si="203"/>
        <v>96.464013642185506</v>
      </c>
      <c r="S185">
        <f t="shared" si="204"/>
        <v>98.292844726314172</v>
      </c>
      <c r="T185">
        <f t="shared" si="205"/>
        <v>101.6003933672105</v>
      </c>
      <c r="U185">
        <f t="shared" si="206"/>
        <v>103.60669429248409</v>
      </c>
      <c r="V185">
        <f>ABS($C185-R185)/$C185*100</f>
        <v>11.137426826788003</v>
      </c>
      <c r="W185">
        <f>ABS($C185-S185)/$C185*100</f>
        <v>9.4527090766263235</v>
      </c>
      <c r="X185">
        <f>ABS($C185-T185)/$C185*100</f>
        <v>6.4057978811639744</v>
      </c>
      <c r="Y185">
        <f>ABS($C185-U185)/$C185*100</f>
        <v>4.5575950535175807</v>
      </c>
      <c r="Z185" s="9">
        <f t="shared" si="140"/>
        <v>12.090139357814493</v>
      </c>
      <c r="AA185" s="9">
        <f t="shared" si="141"/>
        <v>10.261308273685827</v>
      </c>
      <c r="AB185" s="9">
        <f t="shared" si="142"/>
        <v>6.9537596327894988</v>
      </c>
      <c r="AC185" s="9">
        <f t="shared" si="143"/>
        <v>4.9474587075159064</v>
      </c>
      <c r="AD185">
        <f>ABS(Z185)</f>
        <v>12.090139357814493</v>
      </c>
      <c r="AE185">
        <f>ABS(AA185)</f>
        <v>10.261308273685827</v>
      </c>
      <c r="AF185">
        <f t="shared" si="144"/>
        <v>6.9537596327894988</v>
      </c>
      <c r="AG185">
        <f t="shared" si="145"/>
        <v>4.9474587075159064</v>
      </c>
      <c r="AH185" s="9">
        <f t="shared" si="146"/>
        <v>146.17146969137505</v>
      </c>
      <c r="AI185" s="9">
        <f t="shared" si="147"/>
        <v>105.29444748761321</v>
      </c>
      <c r="AJ185" s="9">
        <f t="shared" si="148"/>
        <v>48.354773030612748</v>
      </c>
      <c r="AK185" s="9">
        <f t="shared" si="149"/>
        <v>24.477347662574964</v>
      </c>
      <c r="AL185" s="21">
        <f t="shared" si="150"/>
        <v>0.11137426826788002</v>
      </c>
      <c r="AM185" s="21">
        <f t="shared" si="151"/>
        <v>9.4527090766263241E-2</v>
      </c>
      <c r="AN185" s="21">
        <f t="shared" si="152"/>
        <v>6.4057978811639743E-2</v>
      </c>
      <c r="AO185" s="21">
        <f t="shared" si="153"/>
        <v>4.557595053517581E-2</v>
      </c>
      <c r="AP185" s="21">
        <f t="shared" si="154"/>
        <v>0.11137426826788002</v>
      </c>
      <c r="AQ185" s="21">
        <f t="shared" si="154"/>
        <v>9.4527090766263241E-2</v>
      </c>
      <c r="AR185" s="21">
        <f t="shared" si="154"/>
        <v>6.4057978811639743E-2</v>
      </c>
      <c r="AS185" s="21">
        <f t="shared" si="154"/>
        <v>4.557595053517581E-2</v>
      </c>
      <c r="AT185" s="21"/>
      <c r="AZ185">
        <f t="shared" si="207"/>
        <v>150.0896066443805</v>
      </c>
      <c r="BA185">
        <f t="shared" si="191"/>
        <v>150.01382103647254</v>
      </c>
      <c r="BB185">
        <f t="shared" si="192"/>
        <v>149.11874849535172</v>
      </c>
      <c r="BC185">
        <f t="shared" si="193"/>
        <v>148.7147657423364</v>
      </c>
      <c r="BD185" s="9">
        <f t="shared" si="155"/>
        <v>-2.3947216443804962</v>
      </c>
      <c r="BE185" s="9">
        <f t="shared" si="156"/>
        <v>-2.318936036472536</v>
      </c>
      <c r="BF185" s="9">
        <f t="shared" si="157"/>
        <v>-1.4238634953517249</v>
      </c>
      <c r="BG185" s="9">
        <f t="shared" si="158"/>
        <v>-1.0198807423363974</v>
      </c>
      <c r="BH185">
        <f t="shared" si="159"/>
        <v>2.3947216443804962</v>
      </c>
      <c r="BI185">
        <f t="shared" si="160"/>
        <v>2.318936036472536</v>
      </c>
      <c r="BJ185">
        <f t="shared" si="161"/>
        <v>1.4238634953517249</v>
      </c>
      <c r="BK185">
        <f t="shared" si="162"/>
        <v>1.0198807423363974</v>
      </c>
      <c r="BL185" s="9">
        <f t="shared" si="163"/>
        <v>5.7346917540644275</v>
      </c>
      <c r="BM185" s="9">
        <f t="shared" si="164"/>
        <v>5.3774643412509544</v>
      </c>
      <c r="BN185" s="9">
        <f t="shared" si="165"/>
        <v>2.0273872533952315</v>
      </c>
      <c r="BO185" s="9">
        <f t="shared" si="166"/>
        <v>1.0401567285886411</v>
      </c>
      <c r="BP185" s="21">
        <f t="shared" si="167"/>
        <v>-1.6213978191462055E-2</v>
      </c>
      <c r="BQ185" s="21">
        <f t="shared" si="168"/>
        <v>-1.5700855425511424E-2</v>
      </c>
      <c r="BR185" s="21">
        <f t="shared" si="169"/>
        <v>-9.6405741834033384E-3</v>
      </c>
      <c r="BS185" s="21">
        <f t="shared" si="170"/>
        <v>-6.9053220247701696E-3</v>
      </c>
      <c r="BT185" s="21">
        <f t="shared" si="171"/>
        <v>1.6213978191462055E-2</v>
      </c>
      <c r="BU185" s="21">
        <f t="shared" si="172"/>
        <v>1.5700855425511424E-2</v>
      </c>
      <c r="BV185" s="21">
        <f t="shared" si="173"/>
        <v>9.6405741834033384E-3</v>
      </c>
      <c r="BW185" s="21">
        <f t="shared" si="174"/>
        <v>6.9053220247701696E-3</v>
      </c>
      <c r="CA185">
        <f t="shared" si="194"/>
        <v>101.6003933672105</v>
      </c>
      <c r="CC185">
        <f t="shared" si="195"/>
        <v>1.1206646672781762</v>
      </c>
      <c r="CD185" s="9">
        <f t="shared" si="175"/>
        <v>102.72105803448868</v>
      </c>
      <c r="CE185">
        <f t="shared" si="176"/>
        <v>5.8330949655113216</v>
      </c>
      <c r="CG185">
        <f t="shared" si="196"/>
        <v>2.5585078851600351</v>
      </c>
      <c r="CH185" s="9">
        <f t="shared" si="177"/>
        <v>104.15890125237054</v>
      </c>
      <c r="CI185">
        <f t="shared" si="178"/>
        <v>4.3952517476294588</v>
      </c>
      <c r="CK185">
        <f t="shared" si="197"/>
        <v>4.5205154469356001</v>
      </c>
      <c r="CL185" s="9">
        <f t="shared" si="179"/>
        <v>106.12090881414611</v>
      </c>
      <c r="CM185">
        <f t="shared" si="180"/>
        <v>2.4332441858538942</v>
      </c>
      <c r="CO185">
        <f t="shared" si="198"/>
        <v>5.6640714969222961</v>
      </c>
      <c r="CP185" s="9">
        <f t="shared" si="181"/>
        <v>107.26446486413279</v>
      </c>
      <c r="CQ185">
        <f t="shared" si="182"/>
        <v>1.289688135867209</v>
      </c>
      <c r="CY185">
        <f t="shared" si="208"/>
        <v>149.11874849535172</v>
      </c>
      <c r="DA185">
        <f t="shared" si="199"/>
        <v>-0.21182359615174126</v>
      </c>
      <c r="DB185" s="9">
        <f t="shared" si="183"/>
        <v>148.90692489919999</v>
      </c>
      <c r="DC185">
        <f t="shared" si="184"/>
        <v>1.2120398991999934</v>
      </c>
      <c r="DE185">
        <f t="shared" si="200"/>
        <v>-0.67971767062491151</v>
      </c>
      <c r="DF185" s="9">
        <f t="shared" si="185"/>
        <v>148.43903082472681</v>
      </c>
      <c r="DG185">
        <f t="shared" si="186"/>
        <v>0.74414582472681445</v>
      </c>
      <c r="DI185">
        <f t="shared" si="201"/>
        <v>-1.0072073727362956</v>
      </c>
      <c r="DJ185" s="9">
        <f t="shared" si="187"/>
        <v>148.11154112261542</v>
      </c>
      <c r="DK185">
        <f t="shared" si="188"/>
        <v>0.41665612261542151</v>
      </c>
      <c r="DM185">
        <f t="shared" si="202"/>
        <v>-1.0314542021226214</v>
      </c>
      <c r="DN185" s="9">
        <f t="shared" si="189"/>
        <v>148.08729429322909</v>
      </c>
      <c r="DO185">
        <f t="shared" si="190"/>
        <v>0.39240929322909324</v>
      </c>
    </row>
    <row r="186" spans="1:119" x14ac:dyDescent="0.2">
      <c r="A186" s="3">
        <v>44047</v>
      </c>
      <c r="B186" s="4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  <c r="R186">
        <f t="shared" si="203"/>
        <v>98.398435939435814</v>
      </c>
      <c r="S186">
        <f t="shared" si="204"/>
        <v>101.57646337389363</v>
      </c>
      <c r="T186">
        <f t="shared" si="205"/>
        <v>105.77264914688419</v>
      </c>
      <c r="U186">
        <f t="shared" si="206"/>
        <v>107.46571208434651</v>
      </c>
      <c r="V186">
        <f>ABS($C186-R186)/$C186*100</f>
        <v>9.9567649807985585</v>
      </c>
      <c r="W186">
        <f>ABS($C186-S186)/$C186*100</f>
        <v>7.0485899834389842</v>
      </c>
      <c r="X186">
        <f>ABS($C186-T186)/$C186*100</f>
        <v>3.2087104352094</v>
      </c>
      <c r="Y186">
        <f>ABS($C186-U186)/$C186*100</f>
        <v>1.6594087362062673</v>
      </c>
      <c r="Z186" s="9">
        <f t="shared" si="140"/>
        <v>10.880663060564189</v>
      </c>
      <c r="AA186" s="9">
        <f t="shared" si="141"/>
        <v>7.7026356261063711</v>
      </c>
      <c r="AB186" s="9">
        <f t="shared" si="142"/>
        <v>3.5064498531158108</v>
      </c>
      <c r="AC186" s="9">
        <f t="shared" si="143"/>
        <v>1.8133869156534956</v>
      </c>
      <c r="AD186">
        <f>ABS(Z186)</f>
        <v>10.880663060564189</v>
      </c>
      <c r="AE186">
        <f>ABS(AA186)</f>
        <v>7.7026356261063711</v>
      </c>
      <c r="AF186">
        <f t="shared" si="144"/>
        <v>3.5064498531158108</v>
      </c>
      <c r="AG186">
        <f t="shared" si="145"/>
        <v>1.8133869156534956</v>
      </c>
      <c r="AH186" s="9">
        <f t="shared" si="146"/>
        <v>118.38882863752606</v>
      </c>
      <c r="AI186" s="9">
        <f t="shared" si="147"/>
        <v>59.330595588563085</v>
      </c>
      <c r="AJ186" s="9">
        <f t="shared" si="148"/>
        <v>12.295190572415891</v>
      </c>
      <c r="AK186" s="9">
        <f t="shared" si="149"/>
        <v>3.288372105863298</v>
      </c>
      <c r="AL186" s="21">
        <f t="shared" si="150"/>
        <v>9.9567649807985589E-2</v>
      </c>
      <c r="AM186" s="21">
        <f t="shared" si="151"/>
        <v>7.048589983438984E-2</v>
      </c>
      <c r="AN186" s="21">
        <f t="shared" si="152"/>
        <v>3.2087104352093998E-2</v>
      </c>
      <c r="AO186" s="21">
        <f t="shared" si="153"/>
        <v>1.6594087362062672E-2</v>
      </c>
      <c r="AP186" s="21">
        <f t="shared" si="154"/>
        <v>9.9567649807985589E-2</v>
      </c>
      <c r="AQ186" s="21">
        <f t="shared" si="154"/>
        <v>7.048589983438984E-2</v>
      </c>
      <c r="AR186" s="21">
        <f t="shared" si="154"/>
        <v>3.2087104352093998E-2</v>
      </c>
      <c r="AS186" s="21">
        <f t="shared" si="154"/>
        <v>1.6594087362062672E-2</v>
      </c>
      <c r="AT186" s="21"/>
      <c r="AZ186">
        <f t="shared" si="207"/>
        <v>149.70645118127962</v>
      </c>
      <c r="BA186">
        <f t="shared" si="191"/>
        <v>149.2717615048013</v>
      </c>
      <c r="BB186">
        <f t="shared" si="192"/>
        <v>148.26443039814069</v>
      </c>
      <c r="BC186">
        <f t="shared" si="193"/>
        <v>147.91925876331399</v>
      </c>
      <c r="BD186" s="9">
        <f t="shared" si="155"/>
        <v>-3.2048181812796201</v>
      </c>
      <c r="BE186" s="9">
        <f t="shared" si="156"/>
        <v>-2.7701285048013062</v>
      </c>
      <c r="BF186" s="9">
        <f t="shared" si="157"/>
        <v>-1.762797398140691</v>
      </c>
      <c r="BG186" s="9">
        <f t="shared" si="158"/>
        <v>-1.4176257633139926</v>
      </c>
      <c r="BH186">
        <f t="shared" si="159"/>
        <v>3.2048181812796201</v>
      </c>
      <c r="BI186">
        <f t="shared" si="160"/>
        <v>2.7701285048013062</v>
      </c>
      <c r="BJ186">
        <f t="shared" si="161"/>
        <v>1.762797398140691</v>
      </c>
      <c r="BK186">
        <f t="shared" si="162"/>
        <v>1.4176257633139926</v>
      </c>
      <c r="BL186" s="9">
        <f t="shared" si="163"/>
        <v>10.270859575060411</v>
      </c>
      <c r="BM186" s="9">
        <f t="shared" si="164"/>
        <v>7.6736119331127206</v>
      </c>
      <c r="BN186" s="9">
        <f t="shared" si="165"/>
        <v>3.1074546668915901</v>
      </c>
      <c r="BO186" s="9">
        <f t="shared" si="166"/>
        <v>2.0096628048115801</v>
      </c>
      <c r="BP186" s="21">
        <f t="shared" si="167"/>
        <v>-2.187564817983715E-2</v>
      </c>
      <c r="BQ186" s="21">
        <f t="shared" si="168"/>
        <v>-1.8908516226582309E-2</v>
      </c>
      <c r="BR186" s="21">
        <f t="shared" si="169"/>
        <v>-1.2032612620370526E-2</v>
      </c>
      <c r="BS186" s="21">
        <f t="shared" si="170"/>
        <v>-9.6765185089369796E-3</v>
      </c>
      <c r="BT186" s="21">
        <f t="shared" si="171"/>
        <v>2.187564817983715E-2</v>
      </c>
      <c r="BU186" s="21">
        <f t="shared" si="172"/>
        <v>1.8908516226582309E-2</v>
      </c>
      <c r="BV186" s="21">
        <f t="shared" si="173"/>
        <v>1.2032612620370526E-2</v>
      </c>
      <c r="BW186" s="21">
        <f t="shared" si="174"/>
        <v>9.6765185089369796E-3</v>
      </c>
      <c r="CA186">
        <f t="shared" si="194"/>
        <v>105.77264914688419</v>
      </c>
      <c r="CC186">
        <f t="shared" si="195"/>
        <v>1.6089192452614585</v>
      </c>
      <c r="CD186" s="9">
        <f t="shared" si="175"/>
        <v>107.38156839214565</v>
      </c>
      <c r="CE186">
        <f t="shared" si="176"/>
        <v>1.8975306078543497</v>
      </c>
      <c r="CG186">
        <f t="shared" si="196"/>
        <v>3.1394571271849512</v>
      </c>
      <c r="CH186" s="9">
        <f t="shared" si="177"/>
        <v>108.91210627406915</v>
      </c>
      <c r="CI186">
        <f t="shared" si="178"/>
        <v>0.36699272593085652</v>
      </c>
      <c r="CK186">
        <f t="shared" si="197"/>
        <v>4.2906640665427398</v>
      </c>
      <c r="CL186" s="9">
        <f t="shared" si="179"/>
        <v>110.06331321342694</v>
      </c>
      <c r="CM186">
        <f t="shared" si="180"/>
        <v>0.7842142134269352</v>
      </c>
      <c r="CO186">
        <f t="shared" si="198"/>
        <v>4.3811099800884961</v>
      </c>
      <c r="CP186" s="9">
        <f t="shared" si="181"/>
        <v>110.15375912697269</v>
      </c>
      <c r="CQ186">
        <f t="shared" si="182"/>
        <v>0.87466012697268525</v>
      </c>
      <c r="CY186">
        <f t="shared" si="208"/>
        <v>148.26443039814069</v>
      </c>
      <c r="DA186">
        <f t="shared" si="199"/>
        <v>-0.31462271632122824</v>
      </c>
      <c r="DB186" s="9">
        <f t="shared" si="183"/>
        <v>147.94980768181946</v>
      </c>
      <c r="DC186">
        <f t="shared" si="184"/>
        <v>1.4481746818194665</v>
      </c>
      <c r="DE186">
        <f t="shared" si="200"/>
        <v>-0.74257382419591589</v>
      </c>
      <c r="DF186" s="9">
        <f t="shared" si="185"/>
        <v>147.52185657394477</v>
      </c>
      <c r="DG186">
        <f t="shared" si="186"/>
        <v>1.0202235739447758</v>
      </c>
      <c r="DI186">
        <f t="shared" si="201"/>
        <v>-0.90630045088962352</v>
      </c>
      <c r="DJ186" s="9">
        <f t="shared" si="187"/>
        <v>147.35812994725106</v>
      </c>
      <c r="DK186">
        <f t="shared" si="188"/>
        <v>0.85649694725105974</v>
      </c>
      <c r="DM186">
        <f t="shared" si="202"/>
        <v>-0.87911715189865702</v>
      </c>
      <c r="DN186" s="9">
        <f t="shared" si="189"/>
        <v>147.38531324624202</v>
      </c>
      <c r="DO186">
        <f t="shared" si="190"/>
        <v>0.88368024624202235</v>
      </c>
    </row>
    <row r="187" spans="1:119" x14ac:dyDescent="0.2">
      <c r="A187" s="3">
        <v>44048</v>
      </c>
      <c r="B187" s="4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  <c r="R187">
        <f t="shared" si="203"/>
        <v>100.13934202912608</v>
      </c>
      <c r="S187">
        <f t="shared" si="204"/>
        <v>104.04130677424767</v>
      </c>
      <c r="T187">
        <f t="shared" si="205"/>
        <v>107.87651905875369</v>
      </c>
      <c r="U187">
        <f t="shared" si="206"/>
        <v>108.88015387855623</v>
      </c>
      <c r="V187">
        <f>ABS($C187-R187)/$C187*100</f>
        <v>8.6946296815977551</v>
      </c>
      <c r="W187">
        <f>ABS($C187-S187)/$C187*100</f>
        <v>5.1368837567338437</v>
      </c>
      <c r="X187">
        <f>ABS($C187-T187)/$C187*100</f>
        <v>1.6400016044159613</v>
      </c>
      <c r="Y187">
        <f>ABS($C187-U187)/$C187*100</f>
        <v>0.72490423079969757</v>
      </c>
      <c r="Z187" s="9">
        <f t="shared" si="140"/>
        <v>9.5358519708739209</v>
      </c>
      <c r="AA187" s="9">
        <f t="shared" si="141"/>
        <v>5.633887225752332</v>
      </c>
      <c r="AB187" s="9">
        <f t="shared" si="142"/>
        <v>1.7986749412463183</v>
      </c>
      <c r="AC187" s="9">
        <f t="shared" si="143"/>
        <v>0.79504012144377612</v>
      </c>
      <c r="AD187">
        <f>ABS(Z187)</f>
        <v>9.5358519708739209</v>
      </c>
      <c r="AE187">
        <f>ABS(AA187)</f>
        <v>5.633887225752332</v>
      </c>
      <c r="AF187">
        <f t="shared" si="144"/>
        <v>1.7986749412463183</v>
      </c>
      <c r="AG187">
        <f t="shared" si="145"/>
        <v>0.79504012144377612</v>
      </c>
      <c r="AH187" s="9">
        <f t="shared" si="146"/>
        <v>90.932472810420037</v>
      </c>
      <c r="AI187" s="9">
        <f t="shared" si="147"/>
        <v>31.740685272495309</v>
      </c>
      <c r="AJ187" s="9">
        <f t="shared" si="148"/>
        <v>3.2352315442674469</v>
      </c>
      <c r="AK187" s="9">
        <f t="shared" si="149"/>
        <v>0.6320887947053343</v>
      </c>
      <c r="AL187" s="21">
        <f t="shared" si="150"/>
        <v>8.6946296815977556E-2</v>
      </c>
      <c r="AM187" s="21">
        <f t="shared" si="151"/>
        <v>5.1368837567338441E-2</v>
      </c>
      <c r="AN187" s="21">
        <f t="shared" si="152"/>
        <v>1.6400016044159613E-2</v>
      </c>
      <c r="AO187" s="21">
        <f t="shared" si="153"/>
        <v>7.2490423079969758E-3</v>
      </c>
      <c r="AP187" s="21">
        <f t="shared" si="154"/>
        <v>8.6946296815977556E-2</v>
      </c>
      <c r="AQ187" s="21">
        <f t="shared" si="154"/>
        <v>5.1368837567338441E-2</v>
      </c>
      <c r="AR187" s="21">
        <f t="shared" si="154"/>
        <v>1.6400016044159613E-2</v>
      </c>
      <c r="AS187" s="21">
        <f t="shared" si="154"/>
        <v>7.2490423079969758E-3</v>
      </c>
      <c r="AT187" s="21"/>
      <c r="AZ187">
        <f t="shared" si="207"/>
        <v>149.19368027227489</v>
      </c>
      <c r="BA187">
        <f t="shared" si="191"/>
        <v>148.38532038326488</v>
      </c>
      <c r="BB187">
        <f t="shared" si="192"/>
        <v>147.20675195925628</v>
      </c>
      <c r="BC187">
        <f t="shared" si="193"/>
        <v>146.81351066792908</v>
      </c>
      <c r="BD187" s="9">
        <f t="shared" si="155"/>
        <v>0.77833472772510959</v>
      </c>
      <c r="BE187" s="9">
        <f t="shared" si="156"/>
        <v>1.5866946167351159</v>
      </c>
      <c r="BF187" s="9">
        <f t="shared" si="157"/>
        <v>2.7652630407437186</v>
      </c>
      <c r="BG187" s="9">
        <f t="shared" si="158"/>
        <v>3.158504332070919</v>
      </c>
      <c r="BH187">
        <f t="shared" si="159"/>
        <v>0.77833472772510959</v>
      </c>
      <c r="BI187">
        <f t="shared" si="160"/>
        <v>1.5866946167351159</v>
      </c>
      <c r="BJ187">
        <f t="shared" si="161"/>
        <v>2.7652630407437186</v>
      </c>
      <c r="BK187">
        <f t="shared" si="162"/>
        <v>3.158504332070919</v>
      </c>
      <c r="BL187" s="9">
        <f t="shared" si="163"/>
        <v>0.60580494838292043</v>
      </c>
      <c r="BM187" s="9">
        <f t="shared" si="164"/>
        <v>2.5175998067761962</v>
      </c>
      <c r="BN187" s="9">
        <f t="shared" si="165"/>
        <v>7.646679684503197</v>
      </c>
      <c r="BO187" s="9">
        <f t="shared" si="166"/>
        <v>9.9761496157107619</v>
      </c>
      <c r="BP187" s="21">
        <f t="shared" si="167"/>
        <v>5.1898664409163906E-3</v>
      </c>
      <c r="BQ187" s="21">
        <f t="shared" si="168"/>
        <v>1.0579937975329037E-2</v>
      </c>
      <c r="BR187" s="21">
        <f t="shared" si="169"/>
        <v>1.8438526952803284E-2</v>
      </c>
      <c r="BS187" s="21">
        <f t="shared" si="170"/>
        <v>2.1060624757698421E-2</v>
      </c>
      <c r="BT187" s="21">
        <f t="shared" si="171"/>
        <v>5.1898664409163906E-3</v>
      </c>
      <c r="BU187" s="21">
        <f t="shared" si="172"/>
        <v>1.0579937975329037E-2</v>
      </c>
      <c r="BV187" s="21">
        <f t="shared" si="173"/>
        <v>1.8438526952803284E-2</v>
      </c>
      <c r="BW187" s="21">
        <f t="shared" si="174"/>
        <v>2.1060624757698421E-2</v>
      </c>
      <c r="CA187">
        <f t="shared" si="194"/>
        <v>107.87651905875369</v>
      </c>
      <c r="CC187">
        <f t="shared" si="195"/>
        <v>1.6881113519187443</v>
      </c>
      <c r="CD187" s="9">
        <f t="shared" si="175"/>
        <v>109.56463041067244</v>
      </c>
      <c r="CE187">
        <f t="shared" si="176"/>
        <v>0.11056358932756893</v>
      </c>
      <c r="CG187">
        <f t="shared" si="196"/>
        <v>2.7666457296713869</v>
      </c>
      <c r="CH187" s="9">
        <f t="shared" si="177"/>
        <v>110.64316478842507</v>
      </c>
      <c r="CI187">
        <f t="shared" si="178"/>
        <v>0.96797078842506323</v>
      </c>
      <c r="CK187">
        <f t="shared" si="197"/>
        <v>2.8473799244583979</v>
      </c>
      <c r="CL187" s="9">
        <f t="shared" si="179"/>
        <v>110.72389898321208</v>
      </c>
      <c r="CM187">
        <f t="shared" si="180"/>
        <v>1.0487049832120761</v>
      </c>
      <c r="CO187">
        <f t="shared" si="198"/>
        <v>2.4226835214201552</v>
      </c>
      <c r="CP187" s="9">
        <f t="shared" si="181"/>
        <v>110.29920258017384</v>
      </c>
      <c r="CQ187">
        <f t="shared" si="182"/>
        <v>0.62400858017383598</v>
      </c>
      <c r="CY187">
        <f t="shared" si="208"/>
        <v>147.20675195925628</v>
      </c>
      <c r="DA187">
        <f t="shared" si="199"/>
        <v>-0.43351163193133713</v>
      </c>
      <c r="DB187" s="9">
        <f t="shared" si="183"/>
        <v>146.77324032732494</v>
      </c>
      <c r="DC187">
        <f t="shared" si="184"/>
        <v>3.1987746726750572</v>
      </c>
      <c r="DE187">
        <f t="shared" si="200"/>
        <v>-0.85601148548377337</v>
      </c>
      <c r="DF187" s="9">
        <f t="shared" si="185"/>
        <v>146.3507404737725</v>
      </c>
      <c r="DG187">
        <f t="shared" si="186"/>
        <v>3.621274526227495</v>
      </c>
      <c r="DI187">
        <f t="shared" si="201"/>
        <v>-1.0062099229661818</v>
      </c>
      <c r="DJ187" s="9">
        <f t="shared" si="187"/>
        <v>146.2005420362901</v>
      </c>
      <c r="DK187">
        <f t="shared" si="188"/>
        <v>3.7714729637098969</v>
      </c>
      <c r="DM187">
        <f t="shared" si="202"/>
        <v>-1.0326798587064037</v>
      </c>
      <c r="DN187" s="9">
        <f t="shared" si="189"/>
        <v>146.17407210054986</v>
      </c>
      <c r="DO187">
        <f t="shared" si="190"/>
        <v>3.7979428994501347</v>
      </c>
    </row>
    <row r="188" spans="1:119" x14ac:dyDescent="0.2">
      <c r="A188" s="3">
        <v>44049</v>
      </c>
      <c r="B188" s="4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  <c r="R188">
        <f t="shared" si="203"/>
        <v>101.66507834446591</v>
      </c>
      <c r="S188">
        <f t="shared" si="204"/>
        <v>105.8441506864884</v>
      </c>
      <c r="T188">
        <f t="shared" si="205"/>
        <v>108.95572402350149</v>
      </c>
      <c r="U188">
        <f t="shared" si="206"/>
        <v>109.50028517328238</v>
      </c>
      <c r="V188">
        <f>ABS($C188-R188)/$C188*100</f>
        <v>10.428567986046943</v>
      </c>
      <c r="W188">
        <f>ABS($C188-S188)/$C188*100</f>
        <v>6.7466203570237919</v>
      </c>
      <c r="X188">
        <f>ABS($C188-T188)/$C188*100</f>
        <v>4.0051865810287923</v>
      </c>
      <c r="Y188">
        <f>ABS($C188-U188)/$C188*100</f>
        <v>3.5254041149220892</v>
      </c>
      <c r="Z188" s="9">
        <f t="shared" si="140"/>
        <v>11.836599655534087</v>
      </c>
      <c r="AA188" s="9">
        <f t="shared" si="141"/>
        <v>7.6575273135115935</v>
      </c>
      <c r="AB188" s="9">
        <f t="shared" si="142"/>
        <v>4.5459539764985095</v>
      </c>
      <c r="AC188" s="9">
        <f t="shared" si="143"/>
        <v>4.0013928267176198</v>
      </c>
      <c r="AD188">
        <f>ABS(Z188)</f>
        <v>11.836599655534087</v>
      </c>
      <c r="AE188">
        <f>ABS(AA188)</f>
        <v>7.6575273135115935</v>
      </c>
      <c r="AF188">
        <f t="shared" si="144"/>
        <v>4.5459539764985095</v>
      </c>
      <c r="AG188">
        <f t="shared" si="145"/>
        <v>4.0013928267176198</v>
      </c>
      <c r="AH188" s="9">
        <f t="shared" si="146"/>
        <v>140.10509140538966</v>
      </c>
      <c r="AI188" s="9">
        <f t="shared" si="147"/>
        <v>58.637724557176085</v>
      </c>
      <c r="AJ188" s="9">
        <f t="shared" si="148"/>
        <v>20.665697556442613</v>
      </c>
      <c r="AK188" s="9">
        <f t="shared" si="149"/>
        <v>16.011144553707222</v>
      </c>
      <c r="AL188" s="21">
        <f t="shared" si="150"/>
        <v>0.10428567986046944</v>
      </c>
      <c r="AM188" s="21">
        <f t="shared" si="151"/>
        <v>6.7466203570237915E-2</v>
      </c>
      <c r="AN188" s="21">
        <f t="shared" si="152"/>
        <v>4.0051865810287926E-2</v>
      </c>
      <c r="AO188" s="21">
        <f t="shared" si="153"/>
        <v>3.5254041149220892E-2</v>
      </c>
      <c r="AP188" s="21">
        <f t="shared" si="154"/>
        <v>0.10428567986046944</v>
      </c>
      <c r="AQ188" s="21">
        <f t="shared" si="154"/>
        <v>6.7466203570237915E-2</v>
      </c>
      <c r="AR188" s="21">
        <f t="shared" si="154"/>
        <v>4.0051865810287926E-2</v>
      </c>
      <c r="AS188" s="21">
        <f t="shared" si="154"/>
        <v>3.5254041149220892E-2</v>
      </c>
      <c r="AT188" s="21"/>
      <c r="AZ188">
        <f t="shared" si="207"/>
        <v>149.3182138287109</v>
      </c>
      <c r="BA188">
        <f t="shared" si="191"/>
        <v>148.8930626606201</v>
      </c>
      <c r="BB188">
        <f t="shared" si="192"/>
        <v>148.86590978370253</v>
      </c>
      <c r="BC188">
        <f t="shared" si="193"/>
        <v>149.27714404694439</v>
      </c>
      <c r="BD188" s="9">
        <f t="shared" si="155"/>
        <v>2.4038931712890985</v>
      </c>
      <c r="BE188" s="9">
        <f t="shared" si="156"/>
        <v>2.829044339379891</v>
      </c>
      <c r="BF188" s="9">
        <f t="shared" si="157"/>
        <v>2.8561972162974598</v>
      </c>
      <c r="BG188" s="9">
        <f t="shared" si="158"/>
        <v>2.4449629530556081</v>
      </c>
      <c r="BH188">
        <f t="shared" si="159"/>
        <v>2.4038931712890985</v>
      </c>
      <c r="BI188">
        <f t="shared" si="160"/>
        <v>2.829044339379891</v>
      </c>
      <c r="BJ188">
        <f t="shared" si="161"/>
        <v>2.8561972162974598</v>
      </c>
      <c r="BK188">
        <f t="shared" si="162"/>
        <v>2.4449629530556081</v>
      </c>
      <c r="BL188" s="9">
        <f t="shared" si="163"/>
        <v>5.7787023789703591</v>
      </c>
      <c r="BM188" s="9">
        <f t="shared" si="164"/>
        <v>8.0034918741774046</v>
      </c>
      <c r="BN188" s="9">
        <f t="shared" si="165"/>
        <v>8.1578625383853591</v>
      </c>
      <c r="BO188" s="9">
        <f t="shared" si="166"/>
        <v>5.9778438418143995</v>
      </c>
      <c r="BP188" s="21">
        <f t="shared" si="167"/>
        <v>1.5844053439681659E-2</v>
      </c>
      <c r="BQ188" s="21">
        <f t="shared" si="168"/>
        <v>1.8646223647420683E-2</v>
      </c>
      <c r="BR188" s="21">
        <f t="shared" si="169"/>
        <v>1.8825188186303396E-2</v>
      </c>
      <c r="BS188" s="21">
        <f t="shared" si="170"/>
        <v>1.6114744261069406E-2</v>
      </c>
      <c r="BT188" s="21">
        <f t="shared" si="171"/>
        <v>1.5844053439681659E-2</v>
      </c>
      <c r="BU188" s="21">
        <f t="shared" si="172"/>
        <v>1.8646223647420683E-2</v>
      </c>
      <c r="BV188" s="21">
        <f t="shared" si="173"/>
        <v>1.8825188186303396E-2</v>
      </c>
      <c r="BW188" s="21">
        <f t="shared" si="174"/>
        <v>1.6114744261069406E-2</v>
      </c>
      <c r="CA188">
        <f t="shared" si="194"/>
        <v>108.95572402350149</v>
      </c>
      <c r="CC188">
        <f t="shared" si="195"/>
        <v>1.5906863299713936</v>
      </c>
      <c r="CD188" s="9">
        <f t="shared" si="175"/>
        <v>110.54641035347288</v>
      </c>
      <c r="CE188">
        <f t="shared" si="176"/>
        <v>2.955267646527119</v>
      </c>
      <c r="CG188">
        <f t="shared" si="196"/>
        <v>2.1591670542988965</v>
      </c>
      <c r="CH188" s="9">
        <f t="shared" si="177"/>
        <v>111.11489107780038</v>
      </c>
      <c r="CI188">
        <f t="shared" si="178"/>
        <v>2.3867869221996187</v>
      </c>
      <c r="CK188">
        <f t="shared" si="197"/>
        <v>1.6803844510494048</v>
      </c>
      <c r="CL188" s="9">
        <f t="shared" si="179"/>
        <v>110.63610847455089</v>
      </c>
      <c r="CM188">
        <f t="shared" si="180"/>
        <v>2.8655695254491036</v>
      </c>
      <c r="CO188">
        <f t="shared" si="198"/>
        <v>1.2672919626819317</v>
      </c>
      <c r="CP188" s="9">
        <f t="shared" si="181"/>
        <v>110.22301598618343</v>
      </c>
      <c r="CQ188">
        <f t="shared" si="182"/>
        <v>3.2786620138165716</v>
      </c>
      <c r="CY188">
        <f t="shared" si="208"/>
        <v>148.86590978370253</v>
      </c>
      <c r="DA188">
        <f t="shared" si="199"/>
        <v>-9.8684518910922558E-2</v>
      </c>
      <c r="DB188" s="9">
        <f t="shared" si="183"/>
        <v>148.76722526479162</v>
      </c>
      <c r="DC188">
        <f t="shared" si="184"/>
        <v>2.9548817352083745</v>
      </c>
      <c r="DE188">
        <f t="shared" si="200"/>
        <v>4.9449466091036398E-2</v>
      </c>
      <c r="DF188" s="9">
        <f t="shared" si="185"/>
        <v>148.91535924979357</v>
      </c>
      <c r="DG188">
        <f t="shared" si="186"/>
        <v>2.8067477502064264</v>
      </c>
      <c r="DI188">
        <f t="shared" si="201"/>
        <v>0.75293279032602589</v>
      </c>
      <c r="DJ188" s="9">
        <f t="shared" si="187"/>
        <v>149.61884257402855</v>
      </c>
      <c r="DK188">
        <f t="shared" si="188"/>
        <v>2.1032644259714459</v>
      </c>
      <c r="DM188">
        <f t="shared" si="202"/>
        <v>1.2823005488048818</v>
      </c>
      <c r="DN188" s="9">
        <f t="shared" si="189"/>
        <v>150.1482103325074</v>
      </c>
      <c r="DO188">
        <f t="shared" si="190"/>
        <v>1.5738966674925905</v>
      </c>
    </row>
    <row r="189" spans="1:119" x14ac:dyDescent="0.2">
      <c r="A189" s="3">
        <v>44050</v>
      </c>
      <c r="B189" s="4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  <c r="R189">
        <f t="shared" si="203"/>
        <v>103.55893428935136</v>
      </c>
      <c r="S189">
        <f t="shared" si="204"/>
        <v>108.2945594268121</v>
      </c>
      <c r="T189">
        <f t="shared" si="205"/>
        <v>111.68329640940058</v>
      </c>
      <c r="U189">
        <f t="shared" si="206"/>
        <v>112.62137157812214</v>
      </c>
      <c r="V189">
        <f>ABS($C189-R189)/$C189*100</f>
        <v>6.6373290452253766</v>
      </c>
      <c r="W189">
        <f>ABS($C189-S189)/$C189*100</f>
        <v>2.367966729864337</v>
      </c>
      <c r="X189">
        <f>ABS($C189-T189)/$C189*100</f>
        <v>0.68712009609401881</v>
      </c>
      <c r="Y189">
        <f>ABS($C189-U189)/$C189*100</f>
        <v>1.532833736439976</v>
      </c>
      <c r="Z189" s="9">
        <f t="shared" si="140"/>
        <v>7.3622007106486507</v>
      </c>
      <c r="AA189" s="9">
        <f t="shared" si="141"/>
        <v>2.6265755731879068</v>
      </c>
      <c r="AB189" s="9">
        <f t="shared" si="142"/>
        <v>-0.76216140940057642</v>
      </c>
      <c r="AC189" s="9">
        <f t="shared" si="143"/>
        <v>-1.70023657812213</v>
      </c>
      <c r="AD189">
        <f>ABS(Z189)</f>
        <v>7.3622007106486507</v>
      </c>
      <c r="AE189">
        <f>ABS(AA189)</f>
        <v>2.6265755731879068</v>
      </c>
      <c r="AF189">
        <f t="shared" si="144"/>
        <v>0.76216140940057642</v>
      </c>
      <c r="AG189">
        <f t="shared" si="145"/>
        <v>1.70023657812213</v>
      </c>
      <c r="AH189" s="9">
        <f t="shared" si="146"/>
        <v>54.201999303875496</v>
      </c>
      <c r="AI189" s="9">
        <f t="shared" si="147"/>
        <v>6.8988992416673813</v>
      </c>
      <c r="AJ189" s="9">
        <f t="shared" si="148"/>
        <v>0.58089001397947304</v>
      </c>
      <c r="AK189" s="9">
        <f t="shared" si="149"/>
        <v>2.8908044215844502</v>
      </c>
      <c r="AL189" s="21">
        <f t="shared" si="150"/>
        <v>6.6373290452253764E-2</v>
      </c>
      <c r="AM189" s="21">
        <f t="shared" si="151"/>
        <v>2.3679667298643372E-2</v>
      </c>
      <c r="AN189" s="21">
        <f t="shared" si="152"/>
        <v>-6.8712009609401886E-3</v>
      </c>
      <c r="AO189" s="21">
        <f t="shared" si="153"/>
        <v>-1.532833736439976E-2</v>
      </c>
      <c r="AP189" s="21">
        <f t="shared" si="154"/>
        <v>6.6373290452253764E-2</v>
      </c>
      <c r="AQ189" s="21">
        <f t="shared" si="154"/>
        <v>2.3679667298643372E-2</v>
      </c>
      <c r="AR189" s="21">
        <f t="shared" si="154"/>
        <v>6.8712009609401886E-3</v>
      </c>
      <c r="AS189" s="21">
        <f t="shared" si="154"/>
        <v>1.532833736439976E-2</v>
      </c>
      <c r="AT189" s="21"/>
      <c r="AZ189">
        <f t="shared" si="207"/>
        <v>149.70283673611715</v>
      </c>
      <c r="BA189">
        <f t="shared" si="191"/>
        <v>149.79835684922165</v>
      </c>
      <c r="BB189">
        <f t="shared" si="192"/>
        <v>150.57962811348102</v>
      </c>
      <c r="BC189">
        <f t="shared" si="193"/>
        <v>151.18421515032776</v>
      </c>
      <c r="BD189" s="9">
        <f t="shared" si="155"/>
        <v>4.5350482638828566</v>
      </c>
      <c r="BE189" s="9">
        <f t="shared" si="156"/>
        <v>4.4395281507783579</v>
      </c>
      <c r="BF189" s="9">
        <f t="shared" si="157"/>
        <v>3.6582568865189842</v>
      </c>
      <c r="BG189" s="9">
        <f t="shared" si="158"/>
        <v>3.0536698496722465</v>
      </c>
      <c r="BH189">
        <f t="shared" si="159"/>
        <v>4.5350482638828566</v>
      </c>
      <c r="BI189">
        <f t="shared" si="160"/>
        <v>4.4395281507783579</v>
      </c>
      <c r="BJ189">
        <f t="shared" si="161"/>
        <v>3.6582568865189842</v>
      </c>
      <c r="BK189">
        <f t="shared" si="162"/>
        <v>3.0536698496722465</v>
      </c>
      <c r="BL189" s="9">
        <f t="shared" si="163"/>
        <v>20.566662755746911</v>
      </c>
      <c r="BM189" s="9">
        <f t="shared" si="164"/>
        <v>19.709410201553506</v>
      </c>
      <c r="BN189" s="9">
        <f t="shared" si="165"/>
        <v>13.382843447763571</v>
      </c>
      <c r="BO189" s="9">
        <f t="shared" si="166"/>
        <v>9.3248995507973209</v>
      </c>
      <c r="BP189" s="21">
        <f t="shared" si="167"/>
        <v>2.940294638948697E-2</v>
      </c>
      <c r="BQ189" s="21">
        <f t="shared" si="168"/>
        <v>2.878364255823631E-2</v>
      </c>
      <c r="BR189" s="21">
        <f t="shared" si="169"/>
        <v>2.3718277040164184E-2</v>
      </c>
      <c r="BS189" s="21">
        <f t="shared" si="170"/>
        <v>1.9798442189947342E-2</v>
      </c>
      <c r="BT189" s="21">
        <f t="shared" si="171"/>
        <v>2.940294638948697E-2</v>
      </c>
      <c r="BU189" s="21">
        <f t="shared" si="172"/>
        <v>2.878364255823631E-2</v>
      </c>
      <c r="BV189" s="21">
        <f t="shared" si="173"/>
        <v>2.3718277040164184E-2</v>
      </c>
      <c r="BW189" s="21">
        <f t="shared" si="174"/>
        <v>1.9798442189947342E-2</v>
      </c>
      <c r="CA189">
        <f t="shared" si="194"/>
        <v>111.68329640940058</v>
      </c>
      <c r="CC189">
        <f t="shared" si="195"/>
        <v>1.7725880989198255</v>
      </c>
      <c r="CD189" s="9">
        <f t="shared" si="175"/>
        <v>113.45588450832041</v>
      </c>
      <c r="CE189">
        <f t="shared" si="176"/>
        <v>2.5347495083204024</v>
      </c>
      <c r="CG189">
        <f t="shared" si="196"/>
        <v>2.3637929736749679</v>
      </c>
      <c r="CH189" s="9">
        <f t="shared" si="177"/>
        <v>114.04708938307554</v>
      </c>
      <c r="CI189">
        <f t="shared" si="178"/>
        <v>3.1259543830755376</v>
      </c>
      <c r="CK189">
        <f t="shared" si="197"/>
        <v>2.3715284880501999</v>
      </c>
      <c r="CL189" s="9">
        <f t="shared" si="179"/>
        <v>114.05482489745079</v>
      </c>
      <c r="CM189">
        <f t="shared" si="180"/>
        <v>3.133689897450779</v>
      </c>
      <c r="CO189">
        <f t="shared" si="198"/>
        <v>2.5231331266486916</v>
      </c>
      <c r="CP189" s="9">
        <f t="shared" si="181"/>
        <v>114.20642953604927</v>
      </c>
      <c r="CQ189">
        <f t="shared" si="182"/>
        <v>3.285294536049264</v>
      </c>
      <c r="CY189">
        <f t="shared" si="208"/>
        <v>150.57962811348102</v>
      </c>
      <c r="DA189">
        <f t="shared" si="199"/>
        <v>0.19129993687938301</v>
      </c>
      <c r="DB189" s="9">
        <f t="shared" si="183"/>
        <v>150.7709280503604</v>
      </c>
      <c r="DC189">
        <f t="shared" si="184"/>
        <v>3.4669569496396093</v>
      </c>
      <c r="DE189">
        <f t="shared" si="200"/>
        <v>0.64858625701851869</v>
      </c>
      <c r="DF189" s="9">
        <f t="shared" si="185"/>
        <v>151.22821437049953</v>
      </c>
      <c r="DG189">
        <f t="shared" si="186"/>
        <v>3.0096706295004765</v>
      </c>
      <c r="DI189">
        <f t="shared" si="201"/>
        <v>1.3870512463646505</v>
      </c>
      <c r="DJ189" s="9">
        <f t="shared" si="187"/>
        <v>151.96667935984567</v>
      </c>
      <c r="DK189">
        <f t="shared" si="188"/>
        <v>2.271205640154335</v>
      </c>
      <c r="DM189">
        <f t="shared" si="202"/>
        <v>1.6533198404421825</v>
      </c>
      <c r="DN189" s="9">
        <f t="shared" si="189"/>
        <v>152.2329479539232</v>
      </c>
      <c r="DO189">
        <f t="shared" si="190"/>
        <v>2.0049370460768046</v>
      </c>
    </row>
    <row r="190" spans="1:119" x14ac:dyDescent="0.2">
      <c r="A190" s="3">
        <v>44053</v>
      </c>
      <c r="B190" s="4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  <c r="R190">
        <f t="shared" si="203"/>
        <v>104.73688640305514</v>
      </c>
      <c r="S190">
        <f t="shared" si="204"/>
        <v>109.13506361023221</v>
      </c>
      <c r="T190">
        <f t="shared" si="205"/>
        <v>111.22599956376024</v>
      </c>
      <c r="U190">
        <f t="shared" si="206"/>
        <v>111.29518704718687</v>
      </c>
      <c r="V190">
        <f>ABS($C190-R190)/$C190*100</f>
        <v>6.9281410188680947</v>
      </c>
      <c r="W190">
        <f>ABS($C190-S190)/$C190*100</f>
        <v>3.0198089798084302</v>
      </c>
      <c r="X190">
        <f>ABS($C190-T190)/$C190*100</f>
        <v>1.161750153652005</v>
      </c>
      <c r="Y190">
        <f>ABS($C190-U190)/$C190*100</f>
        <v>1.1002683975879348</v>
      </c>
      <c r="Z190" s="9">
        <f t="shared" si="140"/>
        <v>7.7964695969448599</v>
      </c>
      <c r="AA190" s="9">
        <f t="shared" si="141"/>
        <v>3.3982923897677892</v>
      </c>
      <c r="AB190" s="9">
        <f t="shared" si="142"/>
        <v>1.3073564362397576</v>
      </c>
      <c r="AC190" s="9">
        <f t="shared" si="143"/>
        <v>1.2381689528131261</v>
      </c>
      <c r="AD190">
        <f>ABS(Z190)</f>
        <v>7.7964695969448599</v>
      </c>
      <c r="AE190">
        <f>ABS(AA190)</f>
        <v>3.3982923897677892</v>
      </c>
      <c r="AF190">
        <f t="shared" si="144"/>
        <v>1.3073564362397576</v>
      </c>
      <c r="AG190">
        <f t="shared" si="145"/>
        <v>1.2381689528131261</v>
      </c>
      <c r="AH190" s="9">
        <f t="shared" si="146"/>
        <v>60.784938176085547</v>
      </c>
      <c r="AI190" s="9">
        <f t="shared" si="147"/>
        <v>11.548391166353673</v>
      </c>
      <c r="AJ190" s="9">
        <f t="shared" si="148"/>
        <v>1.7091808513775195</v>
      </c>
      <c r="AK190" s="9">
        <f t="shared" si="149"/>
        <v>1.5330623557103533</v>
      </c>
      <c r="AL190" s="21">
        <f t="shared" si="150"/>
        <v>6.9281410188680947E-2</v>
      </c>
      <c r="AM190" s="21">
        <f t="shared" si="151"/>
        <v>3.0198089798084304E-2</v>
      </c>
      <c r="AN190" s="21">
        <f t="shared" si="152"/>
        <v>1.1617501536520049E-2</v>
      </c>
      <c r="AO190" s="21">
        <f t="shared" si="153"/>
        <v>1.1002683975879349E-2</v>
      </c>
      <c r="AP190" s="21">
        <f t="shared" si="154"/>
        <v>6.9281410188680947E-2</v>
      </c>
      <c r="AQ190" s="21">
        <f t="shared" si="154"/>
        <v>3.0198089798084304E-2</v>
      </c>
      <c r="AR190" s="21">
        <f t="shared" si="154"/>
        <v>1.1617501536520049E-2</v>
      </c>
      <c r="AS190" s="21">
        <f t="shared" si="154"/>
        <v>1.1002683975879349E-2</v>
      </c>
      <c r="AT190" s="21"/>
      <c r="AZ190">
        <f t="shared" si="207"/>
        <v>150.42844445833839</v>
      </c>
      <c r="BA190">
        <f t="shared" si="191"/>
        <v>151.21900585747071</v>
      </c>
      <c r="BB190">
        <f t="shared" si="192"/>
        <v>152.77458224539242</v>
      </c>
      <c r="BC190">
        <f t="shared" si="193"/>
        <v>153.5660776330721</v>
      </c>
      <c r="BD190" s="9">
        <f t="shared" si="155"/>
        <v>8.1051405416615978</v>
      </c>
      <c r="BE190" s="9">
        <f t="shared" si="156"/>
        <v>7.3145791425292828</v>
      </c>
      <c r="BF190" s="9">
        <f t="shared" si="157"/>
        <v>5.7590027546075646</v>
      </c>
      <c r="BG190" s="9">
        <f t="shared" si="158"/>
        <v>4.9675073669278902</v>
      </c>
      <c r="BH190">
        <f t="shared" si="159"/>
        <v>8.1051405416615978</v>
      </c>
      <c r="BI190">
        <f t="shared" si="160"/>
        <v>7.3145791425292828</v>
      </c>
      <c r="BJ190">
        <f t="shared" si="161"/>
        <v>5.7590027546075646</v>
      </c>
      <c r="BK190">
        <f t="shared" si="162"/>
        <v>4.9675073669278902</v>
      </c>
      <c r="BL190" s="9">
        <f t="shared" si="163"/>
        <v>65.693303200086461</v>
      </c>
      <c r="BM190" s="9">
        <f t="shared" si="164"/>
        <v>53.503068032324414</v>
      </c>
      <c r="BN190" s="9">
        <f t="shared" si="165"/>
        <v>33.16611272757752</v>
      </c>
      <c r="BO190" s="9">
        <f t="shared" si="166"/>
        <v>24.67612944048286</v>
      </c>
      <c r="BP190" s="21">
        <f t="shared" si="167"/>
        <v>5.1125700220944342E-2</v>
      </c>
      <c r="BQ190" s="21">
        <f t="shared" si="168"/>
        <v>4.6138987789428237E-2</v>
      </c>
      <c r="BR190" s="21">
        <f t="shared" si="169"/>
        <v>3.6326704872078459E-2</v>
      </c>
      <c r="BS190" s="21">
        <f t="shared" si="170"/>
        <v>3.1334101016689243E-2</v>
      </c>
      <c r="BT190" s="21">
        <f t="shared" si="171"/>
        <v>5.1125700220944342E-2</v>
      </c>
      <c r="BU190" s="21">
        <f t="shared" si="172"/>
        <v>4.6138987789428237E-2</v>
      </c>
      <c r="BV190" s="21">
        <f t="shared" si="173"/>
        <v>3.6326704872078459E-2</v>
      </c>
      <c r="BW190" s="21">
        <f t="shared" si="174"/>
        <v>3.1334101016689243E-2</v>
      </c>
      <c r="CA190">
        <f t="shared" si="194"/>
        <v>111.22599956376024</v>
      </c>
      <c r="CC190">
        <f t="shared" si="195"/>
        <v>1.4158065077901985</v>
      </c>
      <c r="CD190" s="9">
        <f t="shared" si="175"/>
        <v>112.64180607155043</v>
      </c>
      <c r="CE190">
        <f t="shared" si="176"/>
        <v>0.10845007155043618</v>
      </c>
      <c r="CG190">
        <f t="shared" si="196"/>
        <v>1.348200638721456</v>
      </c>
      <c r="CH190" s="9">
        <f t="shared" si="177"/>
        <v>112.57420020248169</v>
      </c>
      <c r="CI190">
        <f t="shared" si="178"/>
        <v>4.0844202481693515E-2</v>
      </c>
      <c r="CK190">
        <f t="shared" si="197"/>
        <v>0.50450376781444151</v>
      </c>
      <c r="CL190" s="9">
        <f t="shared" si="179"/>
        <v>111.73050333157468</v>
      </c>
      <c r="CM190">
        <f t="shared" si="180"/>
        <v>0.80285266842531655</v>
      </c>
      <c r="CO190">
        <f t="shared" si="198"/>
        <v>-4.003664951987812E-2</v>
      </c>
      <c r="CP190" s="9">
        <f t="shared" si="181"/>
        <v>111.18596291424036</v>
      </c>
      <c r="CQ190">
        <f t="shared" si="182"/>
        <v>1.3473930857596343</v>
      </c>
      <c r="CY190">
        <f t="shared" si="208"/>
        <v>152.77458224539242</v>
      </c>
      <c r="DA190">
        <f t="shared" si="199"/>
        <v>0.51188460808450609</v>
      </c>
      <c r="DB190" s="9">
        <f t="shared" si="183"/>
        <v>153.28646685347692</v>
      </c>
      <c r="DC190">
        <f t="shared" si="184"/>
        <v>5.2471181465230643</v>
      </c>
      <c r="DE190">
        <f t="shared" si="200"/>
        <v>1.2052786919799565</v>
      </c>
      <c r="DF190" s="9">
        <f t="shared" si="185"/>
        <v>153.97986093737239</v>
      </c>
      <c r="DG190">
        <f t="shared" si="186"/>
        <v>4.5537240626275945</v>
      </c>
      <c r="DI190">
        <f t="shared" si="201"/>
        <v>1.9202671508255065</v>
      </c>
      <c r="DJ190" s="9">
        <f t="shared" si="187"/>
        <v>154.69484939621793</v>
      </c>
      <c r="DK190">
        <f t="shared" si="188"/>
        <v>3.8387356037820553</v>
      </c>
      <c r="DM190">
        <f t="shared" si="202"/>
        <v>2.1191253311057112</v>
      </c>
      <c r="DN190" s="9">
        <f t="shared" si="189"/>
        <v>154.89370757649814</v>
      </c>
      <c r="DO190">
        <f t="shared" si="190"/>
        <v>3.6398774235018436</v>
      </c>
    </row>
    <row r="191" spans="1:119" x14ac:dyDescent="0.2">
      <c r="A191" s="3">
        <v>44054</v>
      </c>
      <c r="B191" s="4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  <c r="R191">
        <f t="shared" si="203"/>
        <v>105.98432153856632</v>
      </c>
      <c r="S191">
        <f t="shared" si="204"/>
        <v>110.2225171749579</v>
      </c>
      <c r="T191">
        <f t="shared" si="205"/>
        <v>112.0104134255041</v>
      </c>
      <c r="U191">
        <f t="shared" si="206"/>
        <v>112.2609588303811</v>
      </c>
      <c r="V191">
        <f>ABS($C191-R191)/$C191*100</f>
        <v>2.9328697723655006</v>
      </c>
      <c r="W191">
        <f>ABS($C191-S191)/$C191*100</f>
        <v>0.94873725965304667</v>
      </c>
      <c r="X191">
        <f>ABS($C191-T191)/$C191*100</f>
        <v>2.5862054782151289</v>
      </c>
      <c r="Y191">
        <f>ABS($C191-U191)/$C191*100</f>
        <v>2.8156707716668756</v>
      </c>
      <c r="Z191" s="9">
        <f t="shared" si="140"/>
        <v>3.2023014614336773</v>
      </c>
      <c r="AA191" s="9">
        <f t="shared" si="141"/>
        <v>-1.0358941749579031</v>
      </c>
      <c r="AB191" s="9">
        <f t="shared" si="142"/>
        <v>-2.8237904255041002</v>
      </c>
      <c r="AC191" s="9">
        <f t="shared" si="143"/>
        <v>-3.0743358303811021</v>
      </c>
      <c r="AD191">
        <f>ABS(Z191)</f>
        <v>3.2023014614336773</v>
      </c>
      <c r="AE191">
        <f>ABS(AA191)</f>
        <v>1.0358941749579031</v>
      </c>
      <c r="AF191">
        <f t="shared" si="144"/>
        <v>2.8237904255041002</v>
      </c>
      <c r="AG191">
        <f t="shared" si="145"/>
        <v>3.0743358303811021</v>
      </c>
      <c r="AH191" s="9">
        <f t="shared" si="146"/>
        <v>10.254734649900266</v>
      </c>
      <c r="AI191" s="9">
        <f t="shared" si="147"/>
        <v>1.0730767417117149</v>
      </c>
      <c r="AJ191" s="9">
        <f t="shared" si="148"/>
        <v>7.9737923671686275</v>
      </c>
      <c r="AK191" s="9">
        <f t="shared" si="149"/>
        <v>9.4515407979650607</v>
      </c>
      <c r="AL191" s="21">
        <f t="shared" si="150"/>
        <v>2.9328697723655008E-2</v>
      </c>
      <c r="AM191" s="21">
        <f t="shared" si="151"/>
        <v>-9.4873725965304665E-3</v>
      </c>
      <c r="AN191" s="21">
        <f t="shared" si="152"/>
        <v>-2.5862054782151291E-2</v>
      </c>
      <c r="AO191" s="21">
        <f t="shared" si="153"/>
        <v>-2.8156707716668755E-2</v>
      </c>
      <c r="AP191" s="21">
        <f t="shared" si="154"/>
        <v>2.9328697723655008E-2</v>
      </c>
      <c r="AQ191" s="21">
        <f t="shared" si="154"/>
        <v>9.4873725965304665E-3</v>
      </c>
      <c r="AR191" s="21">
        <f t="shared" si="154"/>
        <v>2.5862054782151291E-2</v>
      </c>
      <c r="AS191" s="21">
        <f t="shared" si="154"/>
        <v>2.8156707716668755E-2</v>
      </c>
      <c r="AT191" s="21"/>
      <c r="AZ191">
        <f t="shared" si="207"/>
        <v>151.72526694500425</v>
      </c>
      <c r="BA191">
        <f t="shared" si="191"/>
        <v>153.55967118308007</v>
      </c>
      <c r="BB191">
        <f t="shared" si="192"/>
        <v>156.22998389815697</v>
      </c>
      <c r="BC191">
        <f t="shared" si="193"/>
        <v>157.44073337927585</v>
      </c>
      <c r="BD191" s="9">
        <f t="shared" si="155"/>
        <v>7.6535480549957526</v>
      </c>
      <c r="BE191" s="9">
        <f t="shared" si="156"/>
        <v>5.819143816919933</v>
      </c>
      <c r="BF191" s="9">
        <f t="shared" si="157"/>
        <v>3.1488311018430295</v>
      </c>
      <c r="BG191" s="9">
        <f t="shared" si="158"/>
        <v>1.938081620724148</v>
      </c>
      <c r="BH191">
        <f t="shared" si="159"/>
        <v>7.6535480549957526</v>
      </c>
      <c r="BI191">
        <f t="shared" si="160"/>
        <v>5.819143816919933</v>
      </c>
      <c r="BJ191">
        <f t="shared" si="161"/>
        <v>3.1488311018430295</v>
      </c>
      <c r="BK191">
        <f t="shared" si="162"/>
        <v>1.938081620724148</v>
      </c>
      <c r="BL191" s="9">
        <f t="shared" si="163"/>
        <v>58.576797830129266</v>
      </c>
      <c r="BM191" s="9">
        <f t="shared" si="164"/>
        <v>33.862434761997484</v>
      </c>
      <c r="BN191" s="9">
        <f t="shared" si="165"/>
        <v>9.9151373079339873</v>
      </c>
      <c r="BO191" s="9">
        <f t="shared" si="166"/>
        <v>3.7561603685887404</v>
      </c>
      <c r="BP191" s="21">
        <f t="shared" si="167"/>
        <v>4.8021112812237643E-2</v>
      </c>
      <c r="BQ191" s="21">
        <f t="shared" si="168"/>
        <v>3.6511400946982402E-2</v>
      </c>
      <c r="BR191" s="21">
        <f t="shared" si="169"/>
        <v>1.9756898693487145E-2</v>
      </c>
      <c r="BS191" s="21">
        <f t="shared" si="170"/>
        <v>1.2160221047722986E-2</v>
      </c>
      <c r="BT191" s="21">
        <f t="shared" si="171"/>
        <v>4.8021112812237643E-2</v>
      </c>
      <c r="BU191" s="21">
        <f t="shared" si="172"/>
        <v>3.6511400946982402E-2</v>
      </c>
      <c r="BV191" s="21">
        <f t="shared" si="173"/>
        <v>1.9756898693487145E-2</v>
      </c>
      <c r="BW191" s="21">
        <f t="shared" si="174"/>
        <v>1.2160221047722986E-2</v>
      </c>
      <c r="CA191">
        <f t="shared" si="194"/>
        <v>112.0104134255041</v>
      </c>
      <c r="CC191">
        <f t="shared" si="195"/>
        <v>1.3147836844227838</v>
      </c>
      <c r="CD191" s="9">
        <f t="shared" si="175"/>
        <v>113.32519710992688</v>
      </c>
      <c r="CE191">
        <f t="shared" si="176"/>
        <v>4.1385741099268785</v>
      </c>
      <c r="CG191">
        <f t="shared" si="196"/>
        <v>1.1452373990095206</v>
      </c>
      <c r="CH191" s="9">
        <f t="shared" si="177"/>
        <v>113.15565082451361</v>
      </c>
      <c r="CI191">
        <f t="shared" si="178"/>
        <v>3.969027824513617</v>
      </c>
      <c r="CK191">
        <f t="shared" si="197"/>
        <v>0.68924442980785594</v>
      </c>
      <c r="CL191" s="9">
        <f t="shared" si="179"/>
        <v>112.69965785531195</v>
      </c>
      <c r="CM191">
        <f t="shared" si="180"/>
        <v>3.5130348553119575</v>
      </c>
      <c r="CO191">
        <f t="shared" si="198"/>
        <v>0.66899079016693441</v>
      </c>
      <c r="CP191" s="9">
        <f t="shared" si="181"/>
        <v>112.67940421567103</v>
      </c>
      <c r="CQ191">
        <f t="shared" si="182"/>
        <v>3.4927812156710303</v>
      </c>
      <c r="CY191">
        <f t="shared" si="208"/>
        <v>156.22998389815697</v>
      </c>
      <c r="DA191">
        <f t="shared" si="199"/>
        <v>0.98284733523331314</v>
      </c>
      <c r="DB191" s="9">
        <f t="shared" si="183"/>
        <v>157.21283123339029</v>
      </c>
      <c r="DC191">
        <f t="shared" si="184"/>
        <v>2.1659837666097133</v>
      </c>
      <c r="DE191">
        <f t="shared" si="200"/>
        <v>2.0153229578624101</v>
      </c>
      <c r="DF191" s="9">
        <f t="shared" si="185"/>
        <v>158.2453068560194</v>
      </c>
      <c r="DG191">
        <f t="shared" si="186"/>
        <v>1.1335081439806061</v>
      </c>
      <c r="DI191">
        <f t="shared" si="201"/>
        <v>2.9334559221052752</v>
      </c>
      <c r="DJ191" s="9">
        <f t="shared" si="187"/>
        <v>159.16343982026225</v>
      </c>
      <c r="DK191">
        <f t="shared" si="188"/>
        <v>0.21537517973774811</v>
      </c>
      <c r="DM191">
        <f t="shared" si="202"/>
        <v>3.2683229677323125</v>
      </c>
      <c r="DN191" s="9">
        <f t="shared" si="189"/>
        <v>159.49830686588928</v>
      </c>
      <c r="DO191">
        <f t="shared" si="190"/>
        <v>0.11949186588927319</v>
      </c>
    </row>
    <row r="192" spans="1:119" x14ac:dyDescent="0.2">
      <c r="A192" s="3">
        <v>44055</v>
      </c>
      <c r="B192" s="4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  <c r="R192">
        <f t="shared" si="203"/>
        <v>106.4966897723957</v>
      </c>
      <c r="S192">
        <f t="shared" si="204"/>
        <v>109.89103103897136</v>
      </c>
      <c r="T192">
        <f t="shared" si="205"/>
        <v>110.31613917020164</v>
      </c>
      <c r="U192">
        <f t="shared" si="206"/>
        <v>109.86297688268385</v>
      </c>
      <c r="V192">
        <f>ABS($C192-R192)/$C192*100</f>
        <v>5.6009028589041856</v>
      </c>
      <c r="W192">
        <f>ABS($C192-S192)/$C192*100</f>
        <v>2.5921450126433045</v>
      </c>
      <c r="X192">
        <f>ABS($C192-T192)/$C192*100</f>
        <v>2.2153274433719812</v>
      </c>
      <c r="Y192">
        <f>ABS($C192-U192)/$C192*100</f>
        <v>2.6170123303999042</v>
      </c>
      <c r="Z192" s="9">
        <f t="shared" si="140"/>
        <v>6.3186792276043064</v>
      </c>
      <c r="AA192" s="9">
        <f t="shared" si="141"/>
        <v>2.9243379610286411</v>
      </c>
      <c r="AB192" s="9">
        <f t="shared" si="142"/>
        <v>2.4992298297983666</v>
      </c>
      <c r="AC192" s="9">
        <f t="shared" si="143"/>
        <v>2.9523921173161511</v>
      </c>
      <c r="AD192">
        <f>ABS(Z192)</f>
        <v>6.3186792276043064</v>
      </c>
      <c r="AE192">
        <f>ABS(AA192)</f>
        <v>2.9243379610286411</v>
      </c>
      <c r="AF192">
        <f t="shared" si="144"/>
        <v>2.4992298297983666</v>
      </c>
      <c r="AG192">
        <f t="shared" si="145"/>
        <v>2.9523921173161511</v>
      </c>
      <c r="AH192" s="9">
        <f t="shared" si="146"/>
        <v>39.925707181358156</v>
      </c>
      <c r="AI192" s="9">
        <f t="shared" si="147"/>
        <v>8.5517525103131504</v>
      </c>
      <c r="AJ192" s="9">
        <f t="shared" si="148"/>
        <v>6.2461497421539729</v>
      </c>
      <c r="AK192" s="9">
        <f t="shared" si="149"/>
        <v>8.7166192143905459</v>
      </c>
      <c r="AL192" s="21">
        <f t="shared" si="150"/>
        <v>5.6009028589041852E-2</v>
      </c>
      <c r="AM192" s="21">
        <f t="shared" si="151"/>
        <v>2.5921450126433047E-2</v>
      </c>
      <c r="AN192" s="21">
        <f t="shared" si="152"/>
        <v>2.2153274433719811E-2</v>
      </c>
      <c r="AO192" s="21">
        <f t="shared" si="153"/>
        <v>2.6170123303999041E-2</v>
      </c>
      <c r="AP192" s="21">
        <f t="shared" si="154"/>
        <v>5.6009028589041852E-2</v>
      </c>
      <c r="AQ192" s="21">
        <f t="shared" si="154"/>
        <v>2.5921450126433047E-2</v>
      </c>
      <c r="AR192" s="21">
        <f t="shared" si="154"/>
        <v>2.2153274433719811E-2</v>
      </c>
      <c r="AS192" s="21">
        <f t="shared" si="154"/>
        <v>2.6170123303999041E-2</v>
      </c>
      <c r="AT192" s="21"/>
      <c r="AZ192">
        <f t="shared" si="207"/>
        <v>152.94983463380356</v>
      </c>
      <c r="BA192">
        <f t="shared" si="191"/>
        <v>155.42179720449445</v>
      </c>
      <c r="BB192">
        <f t="shared" si="192"/>
        <v>158.11928255926279</v>
      </c>
      <c r="BC192">
        <f t="shared" si="193"/>
        <v>158.95243704344068</v>
      </c>
      <c r="BD192" s="9">
        <f t="shared" si="155"/>
        <v>6.2201633661964308</v>
      </c>
      <c r="BE192" s="9">
        <f t="shared" si="156"/>
        <v>3.7482007955055394</v>
      </c>
      <c r="BF192" s="9">
        <f t="shared" si="157"/>
        <v>1.050715440737207</v>
      </c>
      <c r="BG192" s="9">
        <f t="shared" si="158"/>
        <v>0.21756095655931063</v>
      </c>
      <c r="BH192">
        <f t="shared" si="159"/>
        <v>6.2201633661964308</v>
      </c>
      <c r="BI192">
        <f t="shared" si="160"/>
        <v>3.7482007955055394</v>
      </c>
      <c r="BJ192">
        <f t="shared" si="161"/>
        <v>1.050715440737207</v>
      </c>
      <c r="BK192">
        <f t="shared" si="162"/>
        <v>0.21756095655931063</v>
      </c>
      <c r="BL192" s="9">
        <f t="shared" si="163"/>
        <v>38.690432302172113</v>
      </c>
      <c r="BM192" s="9">
        <f t="shared" si="164"/>
        <v>14.049009203428358</v>
      </c>
      <c r="BN192" s="9">
        <f t="shared" si="165"/>
        <v>1.1040029374035831</v>
      </c>
      <c r="BO192" s="9">
        <f t="shared" si="166"/>
        <v>4.7332769819002245E-2</v>
      </c>
      <c r="BP192" s="21">
        <f t="shared" si="167"/>
        <v>3.9078742503951221E-2</v>
      </c>
      <c r="BQ192" s="21">
        <f t="shared" si="168"/>
        <v>2.3548412656922566E-2</v>
      </c>
      <c r="BR192" s="21">
        <f t="shared" si="169"/>
        <v>6.6012153919685736E-3</v>
      </c>
      <c r="BS192" s="21">
        <f t="shared" si="170"/>
        <v>1.3668465118615548E-3</v>
      </c>
      <c r="BT192" s="21">
        <f t="shared" si="171"/>
        <v>3.9078742503951221E-2</v>
      </c>
      <c r="BU192" s="21">
        <f t="shared" si="172"/>
        <v>2.3548412656922566E-2</v>
      </c>
      <c r="BV192" s="21">
        <f t="shared" si="173"/>
        <v>6.6012153919685736E-3</v>
      </c>
      <c r="BW192" s="21">
        <f t="shared" si="174"/>
        <v>1.3668465118615548E-3</v>
      </c>
      <c r="CA192">
        <f t="shared" si="194"/>
        <v>110.31613917020164</v>
      </c>
      <c r="CC192">
        <f t="shared" si="195"/>
        <v>0.8333344140667448</v>
      </c>
      <c r="CD192" s="9">
        <f t="shared" si="175"/>
        <v>111.14947358426838</v>
      </c>
      <c r="CE192">
        <f t="shared" si="176"/>
        <v>1.6658954157316259</v>
      </c>
      <c r="CG192">
        <f t="shared" si="196"/>
        <v>0.12301320345720756</v>
      </c>
      <c r="CH192" s="9">
        <f t="shared" si="177"/>
        <v>110.43915237365884</v>
      </c>
      <c r="CI192">
        <f t="shared" si="178"/>
        <v>2.3762166263411615</v>
      </c>
      <c r="CK192">
        <f t="shared" si="197"/>
        <v>-0.88387790236495278</v>
      </c>
      <c r="CL192" s="9">
        <f t="shared" si="179"/>
        <v>109.43226126783668</v>
      </c>
      <c r="CM192">
        <f t="shared" si="180"/>
        <v>3.3831077321633245</v>
      </c>
      <c r="CO192">
        <f t="shared" si="198"/>
        <v>-1.3634171489367448</v>
      </c>
      <c r="CP192" s="9">
        <f t="shared" si="181"/>
        <v>108.95272202126489</v>
      </c>
      <c r="CQ192">
        <f t="shared" si="182"/>
        <v>3.8626469787351141</v>
      </c>
      <c r="CY192">
        <f t="shared" si="208"/>
        <v>158.11928255926279</v>
      </c>
      <c r="DA192">
        <f t="shared" si="199"/>
        <v>1.1278795473729128</v>
      </c>
      <c r="DB192" s="9">
        <f t="shared" si="183"/>
        <v>159.2471621066357</v>
      </c>
      <c r="DC192">
        <f t="shared" si="184"/>
        <v>7.7164106635706275E-2</v>
      </c>
      <c r="DE192">
        <f t="shared" si="200"/>
        <v>1.9699542110300348</v>
      </c>
      <c r="DF192" s="9">
        <f t="shared" si="185"/>
        <v>160.08923677029281</v>
      </c>
      <c r="DG192">
        <f t="shared" si="186"/>
        <v>0.91923877029282153</v>
      </c>
      <c r="DI192">
        <f t="shared" si="201"/>
        <v>2.2443121298456292</v>
      </c>
      <c r="DJ192" s="9">
        <f t="shared" si="187"/>
        <v>160.36359468910842</v>
      </c>
      <c r="DK192">
        <f t="shared" si="188"/>
        <v>1.193596689108432</v>
      </c>
      <c r="DM192">
        <f t="shared" si="202"/>
        <v>2.0823620640335219</v>
      </c>
      <c r="DN192" s="9">
        <f t="shared" si="189"/>
        <v>160.20164462329632</v>
      </c>
      <c r="DO192">
        <f t="shared" si="190"/>
        <v>1.0316466232963251</v>
      </c>
    </row>
    <row r="193" spans="1:119" x14ac:dyDescent="0.2">
      <c r="A193" s="3">
        <v>44056</v>
      </c>
      <c r="B193" s="4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  <c r="R193">
        <f t="shared" si="203"/>
        <v>107.50767844881238</v>
      </c>
      <c r="S193">
        <f t="shared" si="204"/>
        <v>110.82681918650052</v>
      </c>
      <c r="T193">
        <f t="shared" si="205"/>
        <v>111.81567706808065</v>
      </c>
      <c r="U193">
        <f t="shared" si="206"/>
        <v>112.16584273419045</v>
      </c>
      <c r="V193">
        <f>ABS($C193-R193)/$C193*100</f>
        <v>6.3619191728416489</v>
      </c>
      <c r="W193">
        <f>ABS($C193-S193)/$C193*100</f>
        <v>3.4709817704463837</v>
      </c>
      <c r="X193">
        <f>ABS($C193-T193)/$C193*100</f>
        <v>2.6096967387352765</v>
      </c>
      <c r="Y193">
        <f>ABS($C193-U193)/$C193*100</f>
        <v>2.304706049519555</v>
      </c>
      <c r="Z193" s="9">
        <f t="shared" si="140"/>
        <v>7.3042415511876158</v>
      </c>
      <c r="AA193" s="9">
        <f t="shared" si="141"/>
        <v>3.9851008134994856</v>
      </c>
      <c r="AB193" s="9">
        <f t="shared" si="142"/>
        <v>2.9962429319193546</v>
      </c>
      <c r="AC193" s="9">
        <f t="shared" si="143"/>
        <v>2.6460772658095522</v>
      </c>
      <c r="AD193">
        <f>ABS(Z193)</f>
        <v>7.3042415511876158</v>
      </c>
      <c r="AE193">
        <f>ABS(AA193)</f>
        <v>3.9851008134994856</v>
      </c>
      <c r="AF193">
        <f t="shared" si="144"/>
        <v>2.9962429319193546</v>
      </c>
      <c r="AG193">
        <f t="shared" si="145"/>
        <v>2.6460772658095522</v>
      </c>
      <c r="AH193" s="9">
        <f t="shared" si="146"/>
        <v>53.351944638095667</v>
      </c>
      <c r="AI193" s="9">
        <f t="shared" si="147"/>
        <v>15.881028493754263</v>
      </c>
      <c r="AJ193" s="9">
        <f t="shared" si="148"/>
        <v>8.9774717070766901</v>
      </c>
      <c r="AK193" s="9">
        <f t="shared" si="149"/>
        <v>7.0017248966341556</v>
      </c>
      <c r="AL193" s="21">
        <f t="shared" si="150"/>
        <v>6.3619191728416485E-2</v>
      </c>
      <c r="AM193" s="21">
        <f t="shared" si="151"/>
        <v>3.4709817704463838E-2</v>
      </c>
      <c r="AN193" s="21">
        <f t="shared" si="152"/>
        <v>2.6096967387352763E-2</v>
      </c>
      <c r="AO193" s="21">
        <f t="shared" si="153"/>
        <v>2.3047060495195552E-2</v>
      </c>
      <c r="AP193" s="21">
        <f t="shared" si="154"/>
        <v>6.3619191728416485E-2</v>
      </c>
      <c r="AQ193" s="21">
        <f t="shared" si="154"/>
        <v>3.4709817704463838E-2</v>
      </c>
      <c r="AR193" s="21">
        <f t="shared" si="154"/>
        <v>2.6096967387352763E-2</v>
      </c>
      <c r="AS193" s="21">
        <f t="shared" si="154"/>
        <v>2.3047060495195552E-2</v>
      </c>
      <c r="AT193" s="21"/>
      <c r="AZ193">
        <f t="shared" si="207"/>
        <v>153.94506077239498</v>
      </c>
      <c r="BA193">
        <f t="shared" si="191"/>
        <v>156.62122145905622</v>
      </c>
      <c r="BB193">
        <f t="shared" si="192"/>
        <v>158.74971182370513</v>
      </c>
      <c r="BC193">
        <f t="shared" si="193"/>
        <v>159.12213458955694</v>
      </c>
      <c r="BD193" s="9">
        <f t="shared" si="155"/>
        <v>5.0349352276050183</v>
      </c>
      <c r="BE193" s="9">
        <f t="shared" si="156"/>
        <v>2.3587745409437844</v>
      </c>
      <c r="BF193" s="9">
        <f t="shared" si="157"/>
        <v>0.23028417629487308</v>
      </c>
      <c r="BG193" s="9">
        <f t="shared" si="158"/>
        <v>-0.14213858955693581</v>
      </c>
      <c r="BH193">
        <f t="shared" si="159"/>
        <v>5.0349352276050183</v>
      </c>
      <c r="BI193">
        <f t="shared" si="160"/>
        <v>2.3587745409437844</v>
      </c>
      <c r="BJ193">
        <f t="shared" si="161"/>
        <v>0.23028417629487308</v>
      </c>
      <c r="BK193">
        <f t="shared" si="162"/>
        <v>0.14213858955693581</v>
      </c>
      <c r="BL193" s="9">
        <f t="shared" si="163"/>
        <v>25.350572746177999</v>
      </c>
      <c r="BM193" s="9">
        <f t="shared" si="164"/>
        <v>5.5638173350045603</v>
      </c>
      <c r="BN193" s="9">
        <f t="shared" si="165"/>
        <v>5.3030801851808182E-2</v>
      </c>
      <c r="BO193" s="9">
        <f t="shared" si="166"/>
        <v>2.0203378641235063E-2</v>
      </c>
      <c r="BP193" s="21">
        <f t="shared" si="167"/>
        <v>3.1670243768310437E-2</v>
      </c>
      <c r="BQ193" s="21">
        <f t="shared" si="168"/>
        <v>1.4836926659274694E-2</v>
      </c>
      <c r="BR193" s="21">
        <f t="shared" si="169"/>
        <v>1.4485103918034637E-3</v>
      </c>
      <c r="BS193" s="21">
        <f t="shared" si="170"/>
        <v>-8.9406587704868106E-4</v>
      </c>
      <c r="BT193" s="21">
        <f t="shared" si="171"/>
        <v>3.1670243768310437E-2</v>
      </c>
      <c r="BU193" s="21">
        <f t="shared" si="172"/>
        <v>1.4836926659274694E-2</v>
      </c>
      <c r="BV193" s="21">
        <f t="shared" si="173"/>
        <v>1.4485103918034637E-3</v>
      </c>
      <c r="BW193" s="21">
        <f t="shared" si="174"/>
        <v>8.9406587704868106E-4</v>
      </c>
      <c r="CA193">
        <f t="shared" si="194"/>
        <v>111.81567706808065</v>
      </c>
      <c r="CC193">
        <f t="shared" si="195"/>
        <v>0.93992697147670701</v>
      </c>
      <c r="CD193" s="9">
        <f t="shared" si="175"/>
        <v>112.75560403955735</v>
      </c>
      <c r="CE193">
        <f t="shared" si="176"/>
        <v>2.056315960442646</v>
      </c>
      <c r="CG193">
        <f t="shared" si="196"/>
        <v>0.61856209344905599</v>
      </c>
      <c r="CH193" s="9">
        <f t="shared" si="177"/>
        <v>112.4342391615297</v>
      </c>
      <c r="CI193">
        <f t="shared" si="178"/>
        <v>2.3776808384702974</v>
      </c>
      <c r="CK193">
        <f t="shared" si="197"/>
        <v>0.68917652579606181</v>
      </c>
      <c r="CL193" s="9">
        <f t="shared" si="179"/>
        <v>112.5048535938767</v>
      </c>
      <c r="CM193">
        <f t="shared" si="180"/>
        <v>2.3070664061232975</v>
      </c>
      <c r="CO193">
        <f t="shared" si="198"/>
        <v>1.0987241913248029</v>
      </c>
      <c r="CP193" s="9">
        <f t="shared" si="181"/>
        <v>112.91440125940545</v>
      </c>
      <c r="CQ193">
        <f t="shared" si="182"/>
        <v>1.8975187405945491</v>
      </c>
      <c r="CY193">
        <f t="shared" si="208"/>
        <v>158.74971182370513</v>
      </c>
      <c r="DA193">
        <f t="shared" si="199"/>
        <v>1.0482875021040212</v>
      </c>
      <c r="DB193" s="9">
        <f t="shared" si="183"/>
        <v>159.79799932580914</v>
      </c>
      <c r="DC193">
        <f t="shared" si="184"/>
        <v>0.81800332580914414</v>
      </c>
      <c r="DE193">
        <f t="shared" si="200"/>
        <v>1.4877252302584651</v>
      </c>
      <c r="DF193" s="9">
        <f t="shared" si="185"/>
        <v>160.23743705396359</v>
      </c>
      <c r="DG193">
        <f t="shared" si="186"/>
        <v>1.2574410539635892</v>
      </c>
      <c r="DI193">
        <f t="shared" si="201"/>
        <v>1.1791494386794592</v>
      </c>
      <c r="DJ193" s="9">
        <f t="shared" si="187"/>
        <v>159.92886126238457</v>
      </c>
      <c r="DK193">
        <f t="shared" si="188"/>
        <v>0.94886526238457236</v>
      </c>
      <c r="DM193">
        <f t="shared" si="202"/>
        <v>0.83369985638510657</v>
      </c>
      <c r="DN193" s="9">
        <f t="shared" si="189"/>
        <v>159.58341168009022</v>
      </c>
      <c r="DO193">
        <f t="shared" si="190"/>
        <v>0.60341568009022239</v>
      </c>
    </row>
    <row r="194" spans="1:119" x14ac:dyDescent="0.2">
      <c r="A194" s="3">
        <v>44057</v>
      </c>
      <c r="B194" s="4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  <c r="R194">
        <f t="shared" si="203"/>
        <v>108.67635709700239</v>
      </c>
      <c r="S194">
        <f t="shared" si="204"/>
        <v>112.10205144682034</v>
      </c>
      <c r="T194">
        <f t="shared" si="205"/>
        <v>113.61342282723226</v>
      </c>
      <c r="U194">
        <f t="shared" si="206"/>
        <v>114.22978300152189</v>
      </c>
      <c r="V194">
        <f>ABS($C194-R194)/$C194*100</f>
        <v>5.259581410628213</v>
      </c>
      <c r="W194">
        <f>ABS($C194-S194)/$C194*100</f>
        <v>2.2731754863726783</v>
      </c>
      <c r="X194">
        <f>ABS($C194-T194)/$C194*100</f>
        <v>0.95561239308261903</v>
      </c>
      <c r="Y194">
        <f>ABS($C194-U194)/$C194*100</f>
        <v>0.41829017807777674</v>
      </c>
      <c r="Z194" s="9">
        <f t="shared" si="140"/>
        <v>6.033244902997609</v>
      </c>
      <c r="AA194" s="9">
        <f t="shared" si="141"/>
        <v>2.6075505531796637</v>
      </c>
      <c r="AB194" s="9">
        <f t="shared" si="142"/>
        <v>1.0961791727677479</v>
      </c>
      <c r="AC194" s="9">
        <f t="shared" si="143"/>
        <v>0.47981899847810894</v>
      </c>
      <c r="AD194">
        <f>ABS(Z194)</f>
        <v>6.033244902997609</v>
      </c>
      <c r="AE194">
        <f>ABS(AA194)</f>
        <v>2.6075505531796637</v>
      </c>
      <c r="AF194">
        <f t="shared" si="144"/>
        <v>1.0961791727677479</v>
      </c>
      <c r="AG194">
        <f t="shared" si="145"/>
        <v>0.47981899847810894</v>
      </c>
      <c r="AH194" s="9">
        <f t="shared" si="146"/>
        <v>36.40004405954663</v>
      </c>
      <c r="AI194" s="9">
        <f t="shared" si="147"/>
        <v>6.7993198873875702</v>
      </c>
      <c r="AJ194" s="9">
        <f t="shared" si="148"/>
        <v>1.201608778809784</v>
      </c>
      <c r="AK194" s="9">
        <f t="shared" si="149"/>
        <v>0.2302262713005355</v>
      </c>
      <c r="AL194" s="21">
        <f t="shared" si="150"/>
        <v>5.2595814106282127E-2</v>
      </c>
      <c r="AM194" s="21">
        <f t="shared" si="151"/>
        <v>2.2731754863726784E-2</v>
      </c>
      <c r="AN194" s="21">
        <f t="shared" si="152"/>
        <v>9.5561239308261901E-3</v>
      </c>
      <c r="AO194" s="21">
        <f t="shared" si="153"/>
        <v>4.1829017807777672E-3</v>
      </c>
      <c r="AP194" s="21">
        <f t="shared" si="154"/>
        <v>5.2595814106282127E-2</v>
      </c>
      <c r="AQ194" s="21">
        <f t="shared" si="154"/>
        <v>2.2731754863726784E-2</v>
      </c>
      <c r="AR194" s="21">
        <f t="shared" si="154"/>
        <v>9.5561239308261901E-3</v>
      </c>
      <c r="AS194" s="21">
        <f t="shared" ref="AS194:AS253" si="209">ABS(AO194)</f>
        <v>4.1829017807777672E-3</v>
      </c>
      <c r="AT194" s="21"/>
      <c r="AZ194">
        <f t="shared" si="207"/>
        <v>154.75065040881179</v>
      </c>
      <c r="BA194">
        <f t="shared" si="191"/>
        <v>157.37602931215821</v>
      </c>
      <c r="BB194">
        <f t="shared" si="192"/>
        <v>158.88788232948204</v>
      </c>
      <c r="BC194">
        <f t="shared" si="193"/>
        <v>159.01126648970251</v>
      </c>
      <c r="BD194" s="9">
        <f t="shared" si="155"/>
        <v>5.5293485911882101</v>
      </c>
      <c r="BE194" s="9">
        <f t="shared" si="156"/>
        <v>2.9039696878417942</v>
      </c>
      <c r="BF194" s="9">
        <f t="shared" si="157"/>
        <v>1.3921166705179644</v>
      </c>
      <c r="BG194" s="9">
        <f t="shared" si="158"/>
        <v>1.2687325102974967</v>
      </c>
      <c r="BH194">
        <f t="shared" si="159"/>
        <v>5.5293485911882101</v>
      </c>
      <c r="BI194">
        <f t="shared" si="160"/>
        <v>2.9039696878417942</v>
      </c>
      <c r="BJ194">
        <f t="shared" si="161"/>
        <v>1.3921166705179644</v>
      </c>
      <c r="BK194">
        <f t="shared" si="162"/>
        <v>1.2687325102974967</v>
      </c>
      <c r="BL194" s="9">
        <f t="shared" si="163"/>
        <v>30.573695842875043</v>
      </c>
      <c r="BM194" s="9">
        <f t="shared" si="164"/>
        <v>8.4330399479039677</v>
      </c>
      <c r="BN194" s="9">
        <f t="shared" si="165"/>
        <v>1.9379888243340226</v>
      </c>
      <c r="BO194" s="9">
        <f t="shared" si="166"/>
        <v>1.6096821826857874</v>
      </c>
      <c r="BP194" s="21">
        <f t="shared" si="167"/>
        <v>3.4498057310246237E-2</v>
      </c>
      <c r="BQ194" s="21">
        <f t="shared" si="168"/>
        <v>1.8118103980283868E-2</v>
      </c>
      <c r="BR194" s="21">
        <f t="shared" si="169"/>
        <v>8.6855295682773514E-3</v>
      </c>
      <c r="BS194" s="21">
        <f t="shared" si="170"/>
        <v>7.9157257188246961E-3</v>
      </c>
      <c r="BT194" s="21">
        <f t="shared" si="171"/>
        <v>3.4498057310246237E-2</v>
      </c>
      <c r="BU194" s="21">
        <f t="shared" si="172"/>
        <v>1.8118103980283868E-2</v>
      </c>
      <c r="BV194" s="21">
        <f t="shared" si="173"/>
        <v>8.6855295682773514E-3</v>
      </c>
      <c r="BW194" s="21">
        <f t="shared" si="174"/>
        <v>7.9157257188246961E-3</v>
      </c>
      <c r="CA194">
        <f t="shared" si="194"/>
        <v>113.61342282723226</v>
      </c>
      <c r="CC194">
        <f t="shared" si="195"/>
        <v>1.0771779775046915</v>
      </c>
      <c r="CD194" s="9">
        <f t="shared" si="175"/>
        <v>114.69060080473695</v>
      </c>
      <c r="CE194">
        <f t="shared" si="176"/>
        <v>1.9001195263058435E-2</v>
      </c>
      <c r="CG194">
        <f t="shared" si="196"/>
        <v>1.0430682131019753</v>
      </c>
      <c r="CH194" s="9">
        <f t="shared" si="177"/>
        <v>114.65649104033423</v>
      </c>
      <c r="CI194">
        <f t="shared" si="178"/>
        <v>5.3110959665772839E-2</v>
      </c>
      <c r="CK194">
        <f t="shared" si="197"/>
        <v>1.4208322198107237</v>
      </c>
      <c r="CL194" s="9">
        <f t="shared" si="179"/>
        <v>115.03425504704298</v>
      </c>
      <c r="CM194">
        <f t="shared" si="180"/>
        <v>0.32465304704297182</v>
      </c>
      <c r="CO194">
        <f t="shared" si="198"/>
        <v>1.6998827396558571</v>
      </c>
      <c r="CP194" s="9">
        <f t="shared" si="181"/>
        <v>115.31330556688812</v>
      </c>
      <c r="CQ194">
        <f t="shared" si="182"/>
        <v>0.60370356688811455</v>
      </c>
      <c r="CY194">
        <f t="shared" si="208"/>
        <v>158.88788232948204</v>
      </c>
      <c r="DA194">
        <f t="shared" si="199"/>
        <v>0.90266878269168382</v>
      </c>
      <c r="DB194" s="9">
        <f t="shared" si="183"/>
        <v>159.79055111217372</v>
      </c>
      <c r="DC194">
        <f t="shared" si="184"/>
        <v>0.48944788782628734</v>
      </c>
      <c r="DE194">
        <f t="shared" si="200"/>
        <v>1.0018855294451063</v>
      </c>
      <c r="DF194" s="9">
        <f t="shared" si="185"/>
        <v>159.88976785892714</v>
      </c>
      <c r="DG194">
        <f t="shared" si="186"/>
        <v>0.39023114107286005</v>
      </c>
      <c r="DI194">
        <f t="shared" si="201"/>
        <v>0.49210334296377833</v>
      </c>
      <c r="DJ194" s="9">
        <f t="shared" si="187"/>
        <v>159.37998567244583</v>
      </c>
      <c r="DK194">
        <f t="shared" si="188"/>
        <v>0.90001332755417707</v>
      </c>
      <c r="DM194">
        <f t="shared" si="202"/>
        <v>0.23554461486205966</v>
      </c>
      <c r="DN194" s="9">
        <f t="shared" si="189"/>
        <v>159.12342694434409</v>
      </c>
      <c r="DO194">
        <f t="shared" si="190"/>
        <v>1.1565720556559143</v>
      </c>
    </row>
    <row r="195" spans="1:119" x14ac:dyDescent="0.2">
      <c r="A195" s="3">
        <v>44060</v>
      </c>
      <c r="B195" s="4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  <c r="R195">
        <f t="shared" si="203"/>
        <v>109.64167628148201</v>
      </c>
      <c r="S195">
        <f t="shared" si="204"/>
        <v>112.93646762383781</v>
      </c>
      <c r="T195">
        <f t="shared" si="205"/>
        <v>114.2711303308929</v>
      </c>
      <c r="U195">
        <f t="shared" si="206"/>
        <v>114.60404182033481</v>
      </c>
      <c r="V195">
        <f>ABS($C195-R195)/$C195*100</f>
        <v>4.1678429629322071</v>
      </c>
      <c r="W195">
        <f>ABS($C195-S195)/$C195*100</f>
        <v>1.2880351012355371</v>
      </c>
      <c r="X195">
        <f>ABS($C195-T195)/$C195*100</f>
        <v>0.12147498949795715</v>
      </c>
      <c r="Y195">
        <f>ABS($C195-U195)/$C195*100</f>
        <v>0.16950584204036759</v>
      </c>
      <c r="Z195" s="9">
        <f t="shared" ref="Z195:Z254" si="210">C195-R195</f>
        <v>4.768433718517997</v>
      </c>
      <c r="AA195" s="9">
        <f t="shared" ref="AA195:AA254" si="211">C195-S195</f>
        <v>1.4736423761621893</v>
      </c>
      <c r="AB195" s="9">
        <f t="shared" ref="AB195:AB254" si="212">C195-T195</f>
        <v>0.13897966910710124</v>
      </c>
      <c r="AC195" s="9">
        <f t="shared" ref="AC195:AC254" si="213">C195-U195</f>
        <v>-0.19393182033481082</v>
      </c>
      <c r="AD195">
        <f>ABS(Z195)</f>
        <v>4.768433718517997</v>
      </c>
      <c r="AE195">
        <f>ABS(AA195)</f>
        <v>1.4736423761621893</v>
      </c>
      <c r="AF195">
        <f t="shared" ref="AF195:AF254" si="214">ABS(AB195)</f>
        <v>0.13897966910710124</v>
      </c>
      <c r="AG195">
        <f t="shared" ref="AG195:AG254" si="215">ABS(AC195)</f>
        <v>0.19393182033481082</v>
      </c>
      <c r="AH195" s="9">
        <f t="shared" ref="AH195:AH254" si="216">Z195^2</f>
        <v>22.737960127899374</v>
      </c>
      <c r="AI195" s="9">
        <f t="shared" ref="AI195:AI254" si="217">AA195^2</f>
        <v>2.1716218528209432</v>
      </c>
      <c r="AJ195" s="9">
        <f t="shared" ref="AJ195:AJ254" si="218">AB195^2</f>
        <v>1.9315348425119352E-2</v>
      </c>
      <c r="AK195" s="9">
        <f t="shared" ref="AK195:AK254" si="219">AC195^2</f>
        <v>3.7609550938373343E-2</v>
      </c>
      <c r="AL195" s="21">
        <f>Z195/C195</f>
        <v>4.167842962932207E-2</v>
      </c>
      <c r="AM195" s="21">
        <f t="shared" ref="AM195:AM253" si="220">AA195/C195</f>
        <v>1.288035101235537E-2</v>
      </c>
      <c r="AN195" s="21">
        <f t="shared" ref="AN195:AN253" si="221">AB195/C195</f>
        <v>1.2147498949795716E-3</v>
      </c>
      <c r="AO195" s="21">
        <f t="shared" ref="AO195:AO253" si="222">AC195/C195</f>
        <v>-1.695058420403676E-3</v>
      </c>
      <c r="AP195" s="21">
        <f>ABS(AL195)</f>
        <v>4.167842962932207E-2</v>
      </c>
      <c r="AQ195" s="21">
        <f t="shared" ref="AQ195:AQ253" si="223">ABS(AM195)</f>
        <v>1.288035101235537E-2</v>
      </c>
      <c r="AR195" s="21">
        <f t="shared" ref="AR195:AR252" si="224">ABS(AN195)</f>
        <v>1.2147498949795716E-3</v>
      </c>
      <c r="AS195" s="21">
        <f t="shared" si="209"/>
        <v>1.695058420403676E-3</v>
      </c>
      <c r="AT195" s="21"/>
      <c r="AZ195">
        <f t="shared" si="207"/>
        <v>155.63534618340188</v>
      </c>
      <c r="BA195">
        <f t="shared" si="191"/>
        <v>158.30529961226756</v>
      </c>
      <c r="BB195">
        <f t="shared" si="192"/>
        <v>159.72315233179282</v>
      </c>
      <c r="BC195">
        <f t="shared" si="193"/>
        <v>160.00087784773456</v>
      </c>
      <c r="BD195" s="9">
        <f t="shared" ref="BD195:BD255" si="225">E195-AZ195</f>
        <v>3.1246488165981248</v>
      </c>
      <c r="BE195" s="9">
        <f t="shared" ref="BE195:BE255" si="226">E195-BA195</f>
        <v>0.45469538773244267</v>
      </c>
      <c r="BF195" s="9">
        <f t="shared" ref="BF195:BF255" si="227">E195-BB195</f>
        <v>-0.96315733179281438</v>
      </c>
      <c r="BG195" s="9">
        <f t="shared" ref="BG195:BG255" si="228">E195-BC195</f>
        <v>-1.2408828477345537</v>
      </c>
      <c r="BH195">
        <f t="shared" ref="BH195:BH255" si="229">ABS(BD195)</f>
        <v>3.1246488165981248</v>
      </c>
      <c r="BI195">
        <f t="shared" ref="BI195:BI255" si="230">ABS(BE195)</f>
        <v>0.45469538773244267</v>
      </c>
      <c r="BJ195">
        <f t="shared" ref="BJ195:BJ255" si="231">ABS(BF195)</f>
        <v>0.96315733179281438</v>
      </c>
      <c r="BK195">
        <f t="shared" ref="BK195:BK255" si="232">ABS(BG195)</f>
        <v>1.2408828477345537</v>
      </c>
      <c r="BL195" s="9">
        <f t="shared" ref="BL195:BL255" si="233">BD195^2</f>
        <v>9.7634302270680617</v>
      </c>
      <c r="BM195" s="9">
        <f t="shared" ref="BM195:BM255" si="234">BE195^2</f>
        <v>0.20674789562515639</v>
      </c>
      <c r="BN195" s="9">
        <f t="shared" ref="BN195:BN255" si="235">BF195^2</f>
        <v>0.92767204578625351</v>
      </c>
      <c r="BO195" s="9">
        <f t="shared" ref="BO195:BO255" si="236">BG195^2</f>
        <v>1.5397902418018157</v>
      </c>
      <c r="BP195" s="21">
        <f t="shared" ref="BP195:BP254" si="237">BD195/E195</f>
        <v>1.9681588025989322E-2</v>
      </c>
      <c r="BQ195" s="21">
        <f t="shared" ref="BQ195:BQ254" si="238">BE195/E195</f>
        <v>2.8640425929242607E-3</v>
      </c>
      <c r="BR195" s="21">
        <f t="shared" ref="BR195:BR254" si="239">BF195/E195</f>
        <v>-6.0667508322409204E-3</v>
      </c>
      <c r="BS195" s="21">
        <f t="shared" ref="BS195:BS254" si="240">BG195/E195</f>
        <v>-7.8160927614954485E-3</v>
      </c>
      <c r="BT195" s="21">
        <f t="shared" ref="BT195:BT254" si="241">ABS(BP195)</f>
        <v>1.9681588025989322E-2</v>
      </c>
      <c r="BU195" s="21">
        <f t="shared" ref="BU195:BU254" si="242">ABS(BQ195)</f>
        <v>2.8640425929242607E-3</v>
      </c>
      <c r="BV195" s="21">
        <f t="shared" ref="BV195:BV254" si="243">ABS(BR195)</f>
        <v>6.0667508322409204E-3</v>
      </c>
      <c r="BW195" s="21">
        <f t="shared" ref="BW195:BW254" si="244">ABS(BS195)</f>
        <v>7.8160927614954485E-3</v>
      </c>
      <c r="CA195">
        <f t="shared" si="194"/>
        <v>114.2711303308929</v>
      </c>
      <c r="CC195">
        <f t="shared" si="195"/>
        <v>1.0100627016896442</v>
      </c>
      <c r="CD195" s="9">
        <f t="shared" ref="CD195:CD254" si="245">$CA195+CC195</f>
        <v>115.28119303258255</v>
      </c>
      <c r="CE195">
        <f t="shared" ref="CE195:CE254" si="246">ABS($C195-CD195)</f>
        <v>0.87108303258254693</v>
      </c>
      <c r="CG195">
        <f t="shared" si="196"/>
        <v>0.90433835770309667</v>
      </c>
      <c r="CH195" s="9">
        <f t="shared" ref="CH195:CH254" si="247">$CA195+CG195</f>
        <v>115.175468688596</v>
      </c>
      <c r="CI195">
        <f t="shared" ref="CI195:CI254" si="248">ABS($C195-CH195)</f>
        <v>0.76535868859599532</v>
      </c>
      <c r="CK195">
        <f t="shared" si="197"/>
        <v>0.91716990715167235</v>
      </c>
      <c r="CL195" s="9">
        <f t="shared" ref="CL195:CL254" si="249">$CA195+CK195</f>
        <v>115.18830023804458</v>
      </c>
      <c r="CM195">
        <f t="shared" ref="CM195:CM254" si="250">ABS($C195-CL195)</f>
        <v>0.77819023804457288</v>
      </c>
      <c r="CO195">
        <f t="shared" si="198"/>
        <v>0.8036120366999755</v>
      </c>
      <c r="CP195" s="9">
        <f t="shared" ref="CP195:CP254" si="251">$CA195+CO195</f>
        <v>115.07474236759288</v>
      </c>
      <c r="CQ195">
        <f t="shared" ref="CQ195:CQ254" si="252">ABS($C195-CP195)</f>
        <v>0.6646323675928727</v>
      </c>
      <c r="CY195">
        <f t="shared" si="208"/>
        <v>159.72315233179282</v>
      </c>
      <c r="DA195">
        <f t="shared" si="199"/>
        <v>0.89188497783073895</v>
      </c>
      <c r="DB195" s="9">
        <f t="shared" ref="DB195:DB254" si="253">$CY195+DA195</f>
        <v>160.61503730962355</v>
      </c>
      <c r="DC195">
        <f t="shared" ref="DC195:DC254" si="254">ABS($E195-DB195)</f>
        <v>1.855042309623542</v>
      </c>
      <c r="DE195">
        <f t="shared" si="200"/>
        <v>0.94190393967674835</v>
      </c>
      <c r="DF195" s="9">
        <f t="shared" ref="DF195:DF254" si="255">$CY195+DE195</f>
        <v>160.66505627146955</v>
      </c>
      <c r="DG195">
        <f t="shared" ref="DG195:DG254" si="256">ABS($E195-DF195)</f>
        <v>1.905061271469549</v>
      </c>
      <c r="DI195">
        <f t="shared" si="201"/>
        <v>0.71859333813279858</v>
      </c>
      <c r="DJ195" s="9">
        <f t="shared" ref="DJ195:DJ254" si="257">$CY195+DI195</f>
        <v>160.44174566992561</v>
      </c>
      <c r="DK195">
        <f t="shared" ref="DK195:DK254" si="258">ABS($E195-DJ195)</f>
        <v>1.6817506699256057</v>
      </c>
      <c r="DM195">
        <f t="shared" si="202"/>
        <v>0.75130844806795805</v>
      </c>
      <c r="DN195" s="9">
        <f t="shared" ref="DN195:DN254" si="259">$CY195+DM195</f>
        <v>160.47446077986078</v>
      </c>
      <c r="DO195">
        <f t="shared" ref="DO195:DO254" si="260">ABS($E195-DN195)</f>
        <v>1.7144657798607739</v>
      </c>
    </row>
    <row r="196" spans="1:119" x14ac:dyDescent="0.2">
      <c r="A196" s="3">
        <v>44061</v>
      </c>
      <c r="B196" s="4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  <c r="R196">
        <f t="shared" si="203"/>
        <v>110.40462567644488</v>
      </c>
      <c r="S196">
        <f t="shared" si="204"/>
        <v>113.4080331842097</v>
      </c>
      <c r="T196">
        <f t="shared" si="205"/>
        <v>114.35451813235717</v>
      </c>
      <c r="U196">
        <f t="shared" si="206"/>
        <v>114.45277500047366</v>
      </c>
      <c r="V196">
        <f>ABS($C196-R196)/$C196*100</f>
        <v>4.2984544740081345</v>
      </c>
      <c r="W196">
        <f>ABS($C196-S196)/$C196*100</f>
        <v>1.6950242411136014</v>
      </c>
      <c r="X196">
        <f>ABS($C196-T196)/$C196*100</f>
        <v>0.87458694693484129</v>
      </c>
      <c r="Y196">
        <f>ABS($C196-U196)/$C196*100</f>
        <v>0.78941538750353923</v>
      </c>
      <c r="Z196" s="9">
        <f t="shared" si="210"/>
        <v>4.9588463235551217</v>
      </c>
      <c r="AA196" s="9">
        <f t="shared" si="211"/>
        <v>1.955438815790302</v>
      </c>
      <c r="AB196" s="9">
        <f t="shared" si="212"/>
        <v>1.0089538676428305</v>
      </c>
      <c r="AC196" s="9">
        <f t="shared" si="213"/>
        <v>0.91069699952633698</v>
      </c>
      <c r="AD196">
        <f>ABS(Z196)</f>
        <v>4.9588463235551217</v>
      </c>
      <c r="AE196">
        <f>ABS(AA196)</f>
        <v>1.955438815790302</v>
      </c>
      <c r="AF196">
        <f t="shared" si="214"/>
        <v>1.0089538676428305</v>
      </c>
      <c r="AG196">
        <f t="shared" si="215"/>
        <v>0.91069699952633698</v>
      </c>
      <c r="AH196" s="9">
        <f t="shared" si="216"/>
        <v>24.590156860636146</v>
      </c>
      <c r="AI196" s="9">
        <f t="shared" si="217"/>
        <v>3.8237409622993788</v>
      </c>
      <c r="AJ196" s="9">
        <f t="shared" si="218"/>
        <v>1.0179879070314262</v>
      </c>
      <c r="AK196" s="9">
        <f t="shared" si="219"/>
        <v>0.82936902494627307</v>
      </c>
      <c r="AL196" s="21">
        <f>Z196/C196</f>
        <v>4.2984544740081343E-2</v>
      </c>
      <c r="AM196" s="21">
        <f t="shared" si="220"/>
        <v>1.6950242411136015E-2</v>
      </c>
      <c r="AN196" s="21">
        <f t="shared" si="221"/>
        <v>8.7458694693484124E-3</v>
      </c>
      <c r="AO196" s="21">
        <f t="shared" si="222"/>
        <v>7.8941538750353923E-3</v>
      </c>
      <c r="AP196" s="21">
        <f>ABS(AL196)</f>
        <v>4.2984544740081343E-2</v>
      </c>
      <c r="AQ196" s="21">
        <f t="shared" si="223"/>
        <v>1.6950242411136015E-2</v>
      </c>
      <c r="AR196" s="21">
        <f t="shared" si="224"/>
        <v>8.7458694693484124E-3</v>
      </c>
      <c r="AS196" s="21">
        <f t="shared" si="209"/>
        <v>7.8941538750353923E-3</v>
      </c>
      <c r="AT196" s="21"/>
      <c r="AZ196">
        <f t="shared" si="207"/>
        <v>156.13528999405756</v>
      </c>
      <c r="BA196">
        <f t="shared" ref="BA196:BA254" si="261">($AY$3*$E195)+((1-$AY$3)*BA195)</f>
        <v>158.45080213634193</v>
      </c>
      <c r="BB196">
        <f t="shared" ref="BB196:BB254" si="262">($AY$4*$E195)+((1-$AY$4)*BB195)</f>
        <v>159.14525793271713</v>
      </c>
      <c r="BC196">
        <f t="shared" ref="BC196:BC254" si="263">($AY$5*$E195)+((1-$AY$5)*BC195)</f>
        <v>159.0329892265016</v>
      </c>
      <c r="BD196" s="9">
        <f t="shared" si="225"/>
        <v>1.244715005942453</v>
      </c>
      <c r="BE196" s="9">
        <f t="shared" si="226"/>
        <v>-1.0707971363419233</v>
      </c>
      <c r="BF196" s="9">
        <f t="shared" si="227"/>
        <v>-1.765252932717118</v>
      </c>
      <c r="BG196" s="9">
        <f t="shared" si="228"/>
        <v>-1.6529842265015873</v>
      </c>
      <c r="BH196">
        <f t="shared" si="229"/>
        <v>1.244715005942453</v>
      </c>
      <c r="BI196">
        <f t="shared" si="230"/>
        <v>1.0707971363419233</v>
      </c>
      <c r="BJ196">
        <f t="shared" si="231"/>
        <v>1.765252932717118</v>
      </c>
      <c r="BK196">
        <f t="shared" si="232"/>
        <v>1.6529842265015873</v>
      </c>
      <c r="BL196" s="9">
        <f t="shared" si="233"/>
        <v>1.5493154460183207</v>
      </c>
      <c r="BM196" s="9">
        <f t="shared" si="234"/>
        <v>1.1466065071980636</v>
      </c>
      <c r="BN196" s="9">
        <f t="shared" si="235"/>
        <v>3.1161179164663859</v>
      </c>
      <c r="BO196" s="9">
        <f t="shared" si="236"/>
        <v>2.7323568530630507</v>
      </c>
      <c r="BP196" s="21">
        <f t="shared" si="237"/>
        <v>7.9089780556459693E-3</v>
      </c>
      <c r="BQ196" s="21">
        <f t="shared" si="238"/>
        <v>-6.8038956812965104E-3</v>
      </c>
      <c r="BR196" s="21">
        <f t="shared" si="239"/>
        <v>-1.1216500677561409E-2</v>
      </c>
      <c r="BS196" s="21">
        <f t="shared" si="240"/>
        <v>-1.0503140004993564E-2</v>
      </c>
      <c r="BT196" s="21">
        <f t="shared" si="241"/>
        <v>7.9089780556459693E-3</v>
      </c>
      <c r="BU196" s="21">
        <f t="shared" si="242"/>
        <v>6.8038956812965104E-3</v>
      </c>
      <c r="BV196" s="21">
        <f t="shared" si="243"/>
        <v>1.1216500677561409E-2</v>
      </c>
      <c r="BW196" s="21">
        <f t="shared" si="244"/>
        <v>1.0503140004993564E-2</v>
      </c>
      <c r="CA196">
        <f t="shared" ref="CA196:CA254" si="264">($BZ$2*$C195)+((1-$BZ$2)*CA195)</f>
        <v>114.35451813235717</v>
      </c>
      <c r="CC196">
        <f t="shared" ref="CC196:CC254" si="265">($CB$2*($CA196-$CA195))+((1-$CB$2)*CC195)</f>
        <v>0.86179471765358417</v>
      </c>
      <c r="CD196" s="9">
        <f t="shared" si="245"/>
        <v>115.21631285001075</v>
      </c>
      <c r="CE196">
        <f t="shared" si="246"/>
        <v>0.14715914998924973</v>
      </c>
      <c r="CG196">
        <f t="shared" ref="CG196:CG254" si="266">($CF$2*($CA196-$CA195))+((1-$CF$2)*CG195)</f>
        <v>0.60879615745711879</v>
      </c>
      <c r="CH196" s="9">
        <f t="shared" si="247"/>
        <v>114.96331428981429</v>
      </c>
      <c r="CI196">
        <f t="shared" si="248"/>
        <v>0.40015771018570945</v>
      </c>
      <c r="CK196">
        <f t="shared" ref="CK196:CK254" si="267">($CJ$2*($CA196-$CA195))+((1-$CJ$2)*CK195)</f>
        <v>0.3668737173979863</v>
      </c>
      <c r="CL196" s="9">
        <f t="shared" si="249"/>
        <v>114.72139184975515</v>
      </c>
      <c r="CM196">
        <f t="shared" si="250"/>
        <v>0.64208015024485121</v>
      </c>
      <c r="CO196">
        <f t="shared" ref="CO196:CO254" si="268">($CN$2*($CA196-$CA195))+((1-$CN$2)*CO195)</f>
        <v>0.18421919439726814</v>
      </c>
      <c r="CP196" s="9">
        <f t="shared" si="251"/>
        <v>114.53873732675444</v>
      </c>
      <c r="CQ196">
        <f t="shared" si="252"/>
        <v>0.82473467324555827</v>
      </c>
      <c r="CY196">
        <f t="shared" si="208"/>
        <v>159.14525793271713</v>
      </c>
      <c r="DA196">
        <f t="shared" ref="DA196:DA254" si="269">($CZ$2*($CY196-$CY195))+((1-$CZ$2)*DA195)</f>
        <v>0.65672027752571049</v>
      </c>
      <c r="DB196" s="9">
        <f t="shared" si="253"/>
        <v>159.80197821024285</v>
      </c>
      <c r="DC196">
        <f t="shared" si="254"/>
        <v>2.4219732102428395</v>
      </c>
      <c r="DE196">
        <f t="shared" ref="DE196:DE254" si="270">($DD$2*($CY196-$CY195))+((1-$DD$2)*DE195)</f>
        <v>0.39477653772587107</v>
      </c>
      <c r="DF196" s="9">
        <f t="shared" si="255"/>
        <v>159.540034470443</v>
      </c>
      <c r="DG196">
        <f t="shared" si="256"/>
        <v>2.1600294704429928</v>
      </c>
      <c r="DI196">
        <f t="shared" ref="DI196:DI254" si="271">($DH$2*($CY196-$CY195))+((1-$DH$2)*DI195)</f>
        <v>-0.13708856842480302</v>
      </c>
      <c r="DJ196" s="9">
        <f t="shared" si="257"/>
        <v>159.00816936429231</v>
      </c>
      <c r="DK196">
        <f t="shared" si="258"/>
        <v>1.6281643642923029</v>
      </c>
      <c r="DM196">
        <f t="shared" ref="DM196:DM254" si="272">($DL$2*($CY196-$CY195))+((1-$DL$2)*DM195)</f>
        <v>-0.39180600047557812</v>
      </c>
      <c r="DN196" s="9">
        <f t="shared" si="259"/>
        <v>158.75345193224155</v>
      </c>
      <c r="DO196">
        <f t="shared" si="260"/>
        <v>1.373446932241535</v>
      </c>
    </row>
    <row r="197" spans="1:119" x14ac:dyDescent="0.2">
      <c r="A197" s="3">
        <v>44062</v>
      </c>
      <c r="B197" s="4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  <c r="R197">
        <f t="shared" ref="R197:R254" si="273">($Q$2*$C196)+((1-$Q$2)*$R196)</f>
        <v>111.1980410882137</v>
      </c>
      <c r="S197">
        <f t="shared" ref="S197:S254" si="274">($Q$3*$C196)+((1-$Q$3)*$S196)</f>
        <v>114.03377360526258</v>
      </c>
      <c r="T197">
        <f t="shared" ref="T197:T254" si="275">($Q$4*$C196)+((1-$Q$4)*$T196)</f>
        <v>114.95989045294286</v>
      </c>
      <c r="U197">
        <f t="shared" ref="U197:U254" si="276">($Q$5*$C196)+((1-$Q$5)*$U196)</f>
        <v>115.1631186601042</v>
      </c>
      <c r="V197">
        <f>ABS($C197-R197)/$C197*100</f>
        <v>3.7314885674205343</v>
      </c>
      <c r="W197">
        <f>ABS($C197-S197)/$C197*100</f>
        <v>1.2764835550508242</v>
      </c>
      <c r="X197">
        <f>ABS($C197-T197)/$C197*100</f>
        <v>0.47470782711254544</v>
      </c>
      <c r="Y197">
        <f>ABS($C197-U197)/$C197*100</f>
        <v>0.29876518645924449</v>
      </c>
      <c r="Z197" s="9">
        <f t="shared" si="210"/>
        <v>4.3101759117863025</v>
      </c>
      <c r="AA197" s="9">
        <f t="shared" si="211"/>
        <v>1.4744433947374205</v>
      </c>
      <c r="AB197" s="9">
        <f t="shared" si="212"/>
        <v>0.5483265470571439</v>
      </c>
      <c r="AC197" s="9">
        <f t="shared" si="213"/>
        <v>0.34509833989579874</v>
      </c>
      <c r="AD197">
        <f>ABS(Z197)</f>
        <v>4.3101759117863025</v>
      </c>
      <c r="AE197">
        <f>ABS(AA197)</f>
        <v>1.4744433947374205</v>
      </c>
      <c r="AF197">
        <f t="shared" si="214"/>
        <v>0.5483265470571439</v>
      </c>
      <c r="AG197">
        <f t="shared" si="215"/>
        <v>0.34509833989579874</v>
      </c>
      <c r="AH197" s="9">
        <f t="shared" si="216"/>
        <v>18.577616390542886</v>
      </c>
      <c r="AI197" s="9">
        <f t="shared" si="217"/>
        <v>2.1739833242848086</v>
      </c>
      <c r="AJ197" s="9">
        <f t="shared" si="218"/>
        <v>0.30066200220761025</v>
      </c>
      <c r="AK197" s="9">
        <f t="shared" si="219"/>
        <v>0.11909286419883625</v>
      </c>
      <c r="AL197" s="21">
        <f>Z197/C197</f>
        <v>3.7314885674205343E-2</v>
      </c>
      <c r="AM197" s="21">
        <f t="shared" si="220"/>
        <v>1.2764835550508242E-2</v>
      </c>
      <c r="AN197" s="21">
        <f t="shared" si="221"/>
        <v>4.7470782711254546E-3</v>
      </c>
      <c r="AO197" s="21">
        <f t="shared" si="222"/>
        <v>2.987651864592445E-3</v>
      </c>
      <c r="AP197" s="21">
        <f>ABS(AL197)</f>
        <v>3.7314885674205343E-2</v>
      </c>
      <c r="AQ197" s="21">
        <f t="shared" si="223"/>
        <v>1.2764835550508242E-2</v>
      </c>
      <c r="AR197" s="21">
        <f t="shared" si="224"/>
        <v>4.7470782711254546E-3</v>
      </c>
      <c r="AS197" s="21">
        <f t="shared" si="209"/>
        <v>2.987651864592445E-3</v>
      </c>
      <c r="AT197" s="21"/>
      <c r="AZ197">
        <f t="shared" ref="AZ197:AZ254" si="277">($AY$2*$E196)+((1-$AY$2)*AZ196)</f>
        <v>156.33444439500835</v>
      </c>
      <c r="BA197">
        <f t="shared" si="261"/>
        <v>158.10814705271252</v>
      </c>
      <c r="BB197">
        <f t="shared" si="262"/>
        <v>158.08610617308688</v>
      </c>
      <c r="BC197">
        <f t="shared" si="263"/>
        <v>157.74366152983035</v>
      </c>
      <c r="BD197" s="9">
        <f t="shared" si="225"/>
        <v>0.51556160499166026</v>
      </c>
      <c r="BE197" s="9">
        <f t="shared" si="226"/>
        <v>-1.2581410527125172</v>
      </c>
      <c r="BF197" s="9">
        <f t="shared" si="227"/>
        <v>-1.2361001730868679</v>
      </c>
      <c r="BG197" s="9">
        <f t="shared" si="228"/>
        <v>-0.89365552983034036</v>
      </c>
      <c r="BH197">
        <f t="shared" si="229"/>
        <v>0.51556160499166026</v>
      </c>
      <c r="BI197">
        <f t="shared" si="230"/>
        <v>1.2581410527125172</v>
      </c>
      <c r="BJ197">
        <f t="shared" si="231"/>
        <v>1.2361001730868679</v>
      </c>
      <c r="BK197">
        <f t="shared" si="232"/>
        <v>0.89365552983034036</v>
      </c>
      <c r="BL197" s="9">
        <f t="shared" si="233"/>
        <v>0.26580376854157672</v>
      </c>
      <c r="BM197" s="9">
        <f t="shared" si="234"/>
        <v>1.5829189085205611</v>
      </c>
      <c r="BN197" s="9">
        <f t="shared" si="235"/>
        <v>1.5279436379053848</v>
      </c>
      <c r="BO197" s="9">
        <f t="shared" si="236"/>
        <v>0.79862020599634631</v>
      </c>
      <c r="BP197" s="21">
        <f t="shared" si="237"/>
        <v>3.2869721725841709E-3</v>
      </c>
      <c r="BQ197" s="21">
        <f t="shared" si="238"/>
        <v>-8.021300634904133E-3</v>
      </c>
      <c r="BR197" s="21">
        <f t="shared" si="239"/>
        <v>-7.8807786152514901E-3</v>
      </c>
      <c r="BS197" s="21">
        <f t="shared" si="240"/>
        <v>-5.6975167079709281E-3</v>
      </c>
      <c r="BT197" s="21">
        <f t="shared" si="241"/>
        <v>3.2869721725841709E-3</v>
      </c>
      <c r="BU197" s="21">
        <f t="shared" si="242"/>
        <v>8.021300634904133E-3</v>
      </c>
      <c r="BV197" s="21">
        <f t="shared" si="243"/>
        <v>7.8807786152514901E-3</v>
      </c>
      <c r="BW197" s="21">
        <f t="shared" si="244"/>
        <v>5.6975167079709281E-3</v>
      </c>
      <c r="CA197">
        <f t="shared" si="264"/>
        <v>114.95989045294286</v>
      </c>
      <c r="CC197">
        <f t="shared" si="265"/>
        <v>0.82076713412272062</v>
      </c>
      <c r="CD197" s="9">
        <f t="shared" si="245"/>
        <v>115.78065758706558</v>
      </c>
      <c r="CE197">
        <f t="shared" si="246"/>
        <v>0.27244058706557439</v>
      </c>
      <c r="CG197">
        <f t="shared" si="266"/>
        <v>0.60756357618340329</v>
      </c>
      <c r="CH197" s="9">
        <f t="shared" si="247"/>
        <v>115.56745402912627</v>
      </c>
      <c r="CI197">
        <f t="shared" si="248"/>
        <v>5.9237029126265384E-2</v>
      </c>
      <c r="CK197">
        <f t="shared" si="267"/>
        <v>0.52428279550186874</v>
      </c>
      <c r="CL197" s="9">
        <f t="shared" si="249"/>
        <v>115.48417324844473</v>
      </c>
      <c r="CM197">
        <f t="shared" si="250"/>
        <v>2.40437515552685E-2</v>
      </c>
      <c r="CO197">
        <f t="shared" si="268"/>
        <v>0.54641088291930828</v>
      </c>
      <c r="CP197" s="9">
        <f t="shared" si="251"/>
        <v>115.50630133586216</v>
      </c>
      <c r="CQ197">
        <f t="shared" si="252"/>
        <v>1.9156641378401673E-3</v>
      </c>
      <c r="CY197">
        <f t="shared" si="208"/>
        <v>158.08610617308688</v>
      </c>
      <c r="DA197">
        <f t="shared" si="269"/>
        <v>0.38218075158075615</v>
      </c>
      <c r="DB197" s="9">
        <f t="shared" si="253"/>
        <v>158.46828692466764</v>
      </c>
      <c r="DC197">
        <f t="shared" si="254"/>
        <v>1.61828092466763</v>
      </c>
      <c r="DE197">
        <f t="shared" si="270"/>
        <v>-0.12863764932233385</v>
      </c>
      <c r="DF197" s="9">
        <f t="shared" si="255"/>
        <v>157.95746852376453</v>
      </c>
      <c r="DG197">
        <f t="shared" si="256"/>
        <v>1.107462523764525</v>
      </c>
      <c r="DI197">
        <f t="shared" si="271"/>
        <v>-0.74565027462040046</v>
      </c>
      <c r="DJ197" s="9">
        <f t="shared" si="257"/>
        <v>157.34045589846647</v>
      </c>
      <c r="DK197">
        <f t="shared" si="258"/>
        <v>0.49044989846646558</v>
      </c>
      <c r="DM197">
        <f t="shared" si="272"/>
        <v>-0.96572335334859916</v>
      </c>
      <c r="DN197" s="9">
        <f t="shared" si="259"/>
        <v>157.12038281973827</v>
      </c>
      <c r="DO197">
        <f t="shared" si="260"/>
        <v>0.27037681973826011</v>
      </c>
    </row>
    <row r="198" spans="1:119" x14ac:dyDescent="0.2">
      <c r="A198" s="3">
        <v>44063</v>
      </c>
      <c r="B198" s="4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  <c r="R198">
        <f t="shared" si="273"/>
        <v>111.8876692340995</v>
      </c>
      <c r="S198">
        <f t="shared" si="274"/>
        <v>114.50559549157855</v>
      </c>
      <c r="T198">
        <f t="shared" si="275"/>
        <v>115.28888638117715</v>
      </c>
      <c r="U198">
        <f t="shared" si="276"/>
        <v>115.43229536522293</v>
      </c>
      <c r="V198">
        <f>ABS($C198-R198)/$C198*100</f>
        <v>5.2371981362248405</v>
      </c>
      <c r="W198">
        <f>ABS($C198-S198)/$C198*100</f>
        <v>3.0199562459464255</v>
      </c>
      <c r="X198">
        <f>ABS($C198-T198)/$C198*100</f>
        <v>2.3565512444763366</v>
      </c>
      <c r="Y198">
        <f>ABS($C198-U198)/$C198*100</f>
        <v>2.235091594510962</v>
      </c>
      <c r="Z198" s="9">
        <f t="shared" si="210"/>
        <v>6.1836277659004963</v>
      </c>
      <c r="AA198" s="9">
        <f t="shared" si="211"/>
        <v>3.5657015084214549</v>
      </c>
      <c r="AB198" s="9">
        <f t="shared" si="212"/>
        <v>2.7824106188228512</v>
      </c>
      <c r="AC198" s="9">
        <f t="shared" si="213"/>
        <v>2.6390016347770739</v>
      </c>
      <c r="AD198">
        <f>ABS(Z198)</f>
        <v>6.1836277659004963</v>
      </c>
      <c r="AE198">
        <f>ABS(AA198)</f>
        <v>3.5657015084214549</v>
      </c>
      <c r="AF198">
        <f t="shared" si="214"/>
        <v>2.7824106188228512</v>
      </c>
      <c r="AG198">
        <f t="shared" si="215"/>
        <v>2.6390016347770739</v>
      </c>
      <c r="AH198" s="9">
        <f t="shared" si="216"/>
        <v>38.237252347215566</v>
      </c>
      <c r="AI198" s="9">
        <f t="shared" si="217"/>
        <v>12.714227247159039</v>
      </c>
      <c r="AJ198" s="9">
        <f t="shared" si="218"/>
        <v>7.7418088517381616</v>
      </c>
      <c r="AK198" s="9">
        <f t="shared" si="219"/>
        <v>6.9643296283560687</v>
      </c>
      <c r="AL198" s="21">
        <f>Z198/C198</f>
        <v>5.237198136224841E-2</v>
      </c>
      <c r="AM198" s="21">
        <f t="shared" si="220"/>
        <v>3.0199562459464258E-2</v>
      </c>
      <c r="AN198" s="21">
        <f t="shared" si="221"/>
        <v>2.3565512444763365E-2</v>
      </c>
      <c r="AO198" s="21">
        <f t="shared" si="222"/>
        <v>2.2350915945109621E-2</v>
      </c>
      <c r="AP198" s="21">
        <f>ABS(AL198)</f>
        <v>5.237198136224841E-2</v>
      </c>
      <c r="AQ198" s="21">
        <f t="shared" si="223"/>
        <v>3.0199562459464258E-2</v>
      </c>
      <c r="AR198" s="21">
        <f t="shared" si="224"/>
        <v>2.3565512444763365E-2</v>
      </c>
      <c r="AS198" s="21">
        <f t="shared" si="209"/>
        <v>2.2350915945109621E-2</v>
      </c>
      <c r="AT198" s="21"/>
      <c r="AZ198">
        <f t="shared" si="277"/>
        <v>156.41693425180699</v>
      </c>
      <c r="BA198">
        <f t="shared" si="261"/>
        <v>157.70554191584452</v>
      </c>
      <c r="BB198">
        <f t="shared" si="262"/>
        <v>157.34444606923475</v>
      </c>
      <c r="BC198">
        <f t="shared" si="263"/>
        <v>157.04661021656267</v>
      </c>
      <c r="BD198" s="9">
        <f t="shared" si="225"/>
        <v>-0.24693625180699996</v>
      </c>
      <c r="BE198" s="9">
        <f t="shared" si="226"/>
        <v>-1.5355439158445279</v>
      </c>
      <c r="BF198" s="9">
        <f t="shared" si="227"/>
        <v>-1.1744480692347565</v>
      </c>
      <c r="BG198" s="9">
        <f t="shared" si="228"/>
        <v>-0.87661221656267685</v>
      </c>
      <c r="BH198">
        <f t="shared" si="229"/>
        <v>0.24693625180699996</v>
      </c>
      <c r="BI198">
        <f t="shared" si="230"/>
        <v>1.5355439158445279</v>
      </c>
      <c r="BJ198">
        <f t="shared" si="231"/>
        <v>1.1744480692347565</v>
      </c>
      <c r="BK198">
        <f t="shared" si="232"/>
        <v>0.87661221656267685</v>
      </c>
      <c r="BL198" s="9">
        <f t="shared" si="233"/>
        <v>6.0977512456490093E-2</v>
      </c>
      <c r="BM198" s="9">
        <f t="shared" si="234"/>
        <v>2.3578951174871463</v>
      </c>
      <c r="BN198" s="9">
        <f t="shared" si="235"/>
        <v>1.3793282673292475</v>
      </c>
      <c r="BO198" s="9">
        <f t="shared" si="236"/>
        <v>0.76844897822692948</v>
      </c>
      <c r="BP198" s="21">
        <f t="shared" si="237"/>
        <v>-1.5812016070269781E-3</v>
      </c>
      <c r="BQ198" s="21">
        <f t="shared" si="238"/>
        <v>-9.8325154351639812E-3</v>
      </c>
      <c r="BR198" s="21">
        <f t="shared" si="239"/>
        <v>-7.5203181422513468E-3</v>
      </c>
      <c r="BS198" s="21">
        <f t="shared" si="240"/>
        <v>-5.6131922122626713E-3</v>
      </c>
      <c r="BT198" s="21">
        <f t="shared" si="241"/>
        <v>1.5812016070269781E-3</v>
      </c>
      <c r="BU198" s="21">
        <f t="shared" si="242"/>
        <v>9.8325154351639812E-3</v>
      </c>
      <c r="BV198" s="21">
        <f t="shared" si="243"/>
        <v>7.5203181422513468E-3</v>
      </c>
      <c r="BW198" s="21">
        <f t="shared" si="244"/>
        <v>5.6131922122626713E-3</v>
      </c>
      <c r="CA198">
        <f t="shared" si="264"/>
        <v>115.28888638117715</v>
      </c>
      <c r="CC198">
        <f t="shared" si="265"/>
        <v>0.74208374118057208</v>
      </c>
      <c r="CD198" s="9">
        <f t="shared" si="245"/>
        <v>116.03097012235773</v>
      </c>
      <c r="CE198">
        <f t="shared" si="246"/>
        <v>2.0403268776422721</v>
      </c>
      <c r="CG198">
        <f t="shared" si="266"/>
        <v>0.50727922292172323</v>
      </c>
      <c r="CH198" s="9">
        <f t="shared" si="247"/>
        <v>115.79616560409887</v>
      </c>
      <c r="CI198">
        <f t="shared" si="248"/>
        <v>2.275131395901127</v>
      </c>
      <c r="CK198">
        <f t="shared" si="267"/>
        <v>0.39539346310526813</v>
      </c>
      <c r="CL198" s="9">
        <f t="shared" si="249"/>
        <v>115.68427984428241</v>
      </c>
      <c r="CM198">
        <f t="shared" si="250"/>
        <v>2.3870171557175865</v>
      </c>
      <c r="CO198">
        <f t="shared" si="268"/>
        <v>0.3594340218901943</v>
      </c>
      <c r="CP198" s="9">
        <f t="shared" si="251"/>
        <v>115.64832040306734</v>
      </c>
      <c r="CQ198">
        <f t="shared" si="252"/>
        <v>2.4229765969326564</v>
      </c>
      <c r="CY198">
        <f t="shared" si="208"/>
        <v>157.34444606923475</v>
      </c>
      <c r="DA198">
        <f t="shared" si="269"/>
        <v>0.20236621471149491</v>
      </c>
      <c r="DB198" s="9">
        <f t="shared" si="253"/>
        <v>157.54681228394625</v>
      </c>
      <c r="DC198">
        <f t="shared" si="254"/>
        <v>1.3768142839462598</v>
      </c>
      <c r="DE198">
        <f t="shared" si="270"/>
        <v>-0.34932573295305919</v>
      </c>
      <c r="DF198" s="9">
        <f t="shared" si="255"/>
        <v>156.9951203362817</v>
      </c>
      <c r="DG198">
        <f t="shared" si="256"/>
        <v>0.82512233628170861</v>
      </c>
      <c r="DI198">
        <f t="shared" si="271"/>
        <v>-0.74301676191333965</v>
      </c>
      <c r="DJ198" s="9">
        <f t="shared" si="257"/>
        <v>156.60142930732141</v>
      </c>
      <c r="DK198">
        <f t="shared" si="258"/>
        <v>0.43143130732141799</v>
      </c>
      <c r="DM198">
        <f t="shared" si="272"/>
        <v>-0.77302895878163258</v>
      </c>
      <c r="DN198" s="9">
        <f t="shared" si="259"/>
        <v>156.57141711045313</v>
      </c>
      <c r="DO198">
        <f t="shared" si="260"/>
        <v>0.4014191104531335</v>
      </c>
    </row>
    <row r="199" spans="1:119" x14ac:dyDescent="0.2">
      <c r="A199" s="3">
        <v>44064</v>
      </c>
      <c r="B199" s="4">
        <v>198</v>
      </c>
      <c r="C199" s="1">
        <v>124.1558</v>
      </c>
      <c r="D199" s="2">
        <v>338054800</v>
      </c>
      <c r="E199" s="1">
        <v>157.5</v>
      </c>
      <c r="F199" s="2">
        <v>2507800</v>
      </c>
      <c r="R199">
        <f t="shared" si="273"/>
        <v>112.87704967664358</v>
      </c>
      <c r="S199">
        <f t="shared" si="274"/>
        <v>115.64661997427341</v>
      </c>
      <c r="T199">
        <f t="shared" si="275"/>
        <v>116.95833275247085</v>
      </c>
      <c r="U199">
        <f t="shared" si="276"/>
        <v>117.49071664034904</v>
      </c>
      <c r="V199">
        <f>ABS($C199-R199)/$C199*100</f>
        <v>9.0843523406529698</v>
      </c>
      <c r="W199">
        <f>ABS($C199-S199)/$C199*100</f>
        <v>6.8536307008827571</v>
      </c>
      <c r="X199">
        <f>ABS($C199-T199)/$C199*100</f>
        <v>5.7971252632008712</v>
      </c>
      <c r="Y199">
        <f>ABS($C199-U199)/$C199*100</f>
        <v>5.3683221884527059</v>
      </c>
      <c r="Z199" s="9">
        <f t="shared" si="210"/>
        <v>11.278750323356419</v>
      </c>
      <c r="AA199" s="9">
        <f t="shared" si="211"/>
        <v>8.509180025726593</v>
      </c>
      <c r="AB199" s="9">
        <f t="shared" si="212"/>
        <v>7.197467247529147</v>
      </c>
      <c r="AC199" s="9">
        <f t="shared" si="213"/>
        <v>6.6650833596509642</v>
      </c>
      <c r="AD199">
        <f>ABS(Z199)</f>
        <v>11.278750323356419</v>
      </c>
      <c r="AE199">
        <f>ABS(AA199)</f>
        <v>8.509180025726593</v>
      </c>
      <c r="AF199">
        <f t="shared" si="214"/>
        <v>7.197467247529147</v>
      </c>
      <c r="AG199">
        <f t="shared" si="215"/>
        <v>6.6650833596509642</v>
      </c>
      <c r="AH199" s="9">
        <f t="shared" si="216"/>
        <v>127.21020885661254</v>
      </c>
      <c r="AI199" s="9">
        <f t="shared" si="217"/>
        <v>72.406144710224424</v>
      </c>
      <c r="AJ199" s="9">
        <f t="shared" si="218"/>
        <v>51.803534779254797</v>
      </c>
      <c r="AK199" s="9">
        <f t="shared" si="219"/>
        <v>44.423336191096183</v>
      </c>
      <c r="AL199" s="21">
        <f>Z199/C199</f>
        <v>9.0843523406529694E-2</v>
      </c>
      <c r="AM199" s="21">
        <f t="shared" si="220"/>
        <v>6.8536307008827568E-2</v>
      </c>
      <c r="AN199" s="21">
        <f t="shared" si="221"/>
        <v>5.797125263200871E-2</v>
      </c>
      <c r="AO199" s="21">
        <f t="shared" si="222"/>
        <v>5.3683221884527059E-2</v>
      </c>
      <c r="AP199" s="21">
        <f>ABS(AL199)</f>
        <v>9.0843523406529694E-2</v>
      </c>
      <c r="AQ199" s="21">
        <f t="shared" si="223"/>
        <v>6.8536307008827568E-2</v>
      </c>
      <c r="AR199" s="21">
        <f t="shared" si="224"/>
        <v>5.797125263200871E-2</v>
      </c>
      <c r="AS199" s="21">
        <f t="shared" si="209"/>
        <v>5.3683221884527059E-2</v>
      </c>
      <c r="AT199" s="21"/>
      <c r="AZ199">
        <f t="shared" si="277"/>
        <v>156.37742445151787</v>
      </c>
      <c r="BA199">
        <f t="shared" si="261"/>
        <v>157.21416786277427</v>
      </c>
      <c r="BB199">
        <f t="shared" si="262"/>
        <v>156.63977722769391</v>
      </c>
      <c r="BC199">
        <f t="shared" si="263"/>
        <v>156.36285268764379</v>
      </c>
      <c r="BD199" s="9">
        <f t="shared" si="225"/>
        <v>1.122575548482132</v>
      </c>
      <c r="BE199" s="9">
        <f t="shared" si="226"/>
        <v>0.28583213722572509</v>
      </c>
      <c r="BF199" s="9">
        <f t="shared" si="227"/>
        <v>0.86022277230608779</v>
      </c>
      <c r="BG199" s="9">
        <f t="shared" si="228"/>
        <v>1.1371473123562055</v>
      </c>
      <c r="BH199">
        <f t="shared" si="229"/>
        <v>1.122575548482132</v>
      </c>
      <c r="BI199">
        <f t="shared" si="230"/>
        <v>0.28583213722572509</v>
      </c>
      <c r="BJ199">
        <f t="shared" si="231"/>
        <v>0.86022277230608779</v>
      </c>
      <c r="BK199">
        <f t="shared" si="232"/>
        <v>1.1371473123562055</v>
      </c>
      <c r="BL199" s="9">
        <f t="shared" si="233"/>
        <v>1.2601758620499595</v>
      </c>
      <c r="BM199" s="9">
        <f t="shared" si="234"/>
        <v>8.1700010671025738E-2</v>
      </c>
      <c r="BN199" s="9">
        <f t="shared" si="235"/>
        <v>0.73998321799397138</v>
      </c>
      <c r="BO199" s="9">
        <f t="shared" si="236"/>
        <v>1.2931040099989415</v>
      </c>
      <c r="BP199" s="21">
        <f t="shared" si="237"/>
        <v>7.1274637998865525E-3</v>
      </c>
      <c r="BQ199" s="21">
        <f t="shared" si="238"/>
        <v>1.8148072204807943E-3</v>
      </c>
      <c r="BR199" s="21">
        <f t="shared" si="239"/>
        <v>5.4617318876577E-3</v>
      </c>
      <c r="BS199" s="21">
        <f t="shared" si="240"/>
        <v>7.2199829355949555E-3</v>
      </c>
      <c r="BT199" s="21">
        <f t="shared" si="241"/>
        <v>7.1274637998865525E-3</v>
      </c>
      <c r="BU199" s="21">
        <f t="shared" si="242"/>
        <v>1.8148072204807943E-3</v>
      </c>
      <c r="BV199" s="21">
        <f t="shared" si="243"/>
        <v>5.4617318876577E-3</v>
      </c>
      <c r="BW199" s="21">
        <f t="shared" si="244"/>
        <v>7.2199829355949555E-3</v>
      </c>
      <c r="CA199">
        <f t="shared" si="264"/>
        <v>116.95833275247085</v>
      </c>
      <c r="CC199">
        <f t="shared" si="265"/>
        <v>0.89046176199867288</v>
      </c>
      <c r="CD199" s="9">
        <f t="shared" si="245"/>
        <v>117.84879451446953</v>
      </c>
      <c r="CE199">
        <f t="shared" si="246"/>
        <v>6.3070054855304676</v>
      </c>
      <c r="CG199">
        <f t="shared" si="266"/>
        <v>0.92565939633563565</v>
      </c>
      <c r="CH199" s="9">
        <f t="shared" si="247"/>
        <v>117.88399214880648</v>
      </c>
      <c r="CI199">
        <f t="shared" si="248"/>
        <v>6.2718078511935147</v>
      </c>
      <c r="CK199">
        <f t="shared" si="267"/>
        <v>1.2362683825096346</v>
      </c>
      <c r="CL199" s="9">
        <f t="shared" si="249"/>
        <v>118.19460113498049</v>
      </c>
      <c r="CM199">
        <f t="shared" si="250"/>
        <v>5.9611988650195116</v>
      </c>
      <c r="CO199">
        <f t="shared" si="268"/>
        <v>1.4860446423772111</v>
      </c>
      <c r="CP199" s="9">
        <f t="shared" si="251"/>
        <v>118.44437739484806</v>
      </c>
      <c r="CQ199">
        <f t="shared" si="252"/>
        <v>5.7114226051519381</v>
      </c>
      <c r="CY199">
        <f t="shared" si="208"/>
        <v>156.63977722769391</v>
      </c>
      <c r="DA199">
        <f t="shared" si="269"/>
        <v>5.7240605711121814E-2</v>
      </c>
      <c r="DB199" s="9">
        <f t="shared" si="253"/>
        <v>156.69701783340503</v>
      </c>
      <c r="DC199">
        <f t="shared" si="254"/>
        <v>0.80298216659497257</v>
      </c>
      <c r="DE199">
        <f t="shared" si="270"/>
        <v>-0.47724925204465918</v>
      </c>
      <c r="DF199" s="9">
        <f t="shared" si="255"/>
        <v>156.16252797564925</v>
      </c>
      <c r="DG199">
        <f t="shared" si="256"/>
        <v>1.3374720243507454</v>
      </c>
      <c r="DI199">
        <f t="shared" si="271"/>
        <v>-0.7177071344674878</v>
      </c>
      <c r="DJ199" s="9">
        <f t="shared" si="257"/>
        <v>155.92207009322644</v>
      </c>
      <c r="DK199">
        <f t="shared" si="258"/>
        <v>1.5779299067735622</v>
      </c>
      <c r="DM199">
        <f t="shared" si="272"/>
        <v>-0.71423925795454835</v>
      </c>
      <c r="DN199" s="9">
        <f t="shared" si="259"/>
        <v>155.92553796973937</v>
      </c>
      <c r="DO199">
        <f t="shared" si="260"/>
        <v>1.5744620302606336</v>
      </c>
    </row>
    <row r="200" spans="1:119" x14ac:dyDescent="0.2">
      <c r="A200" s="3">
        <v>44067</v>
      </c>
      <c r="B200" s="4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  <c r="R200">
        <f t="shared" si="273"/>
        <v>114.68164972838059</v>
      </c>
      <c r="S200">
        <f t="shared" si="274"/>
        <v>118.36955758250591</v>
      </c>
      <c r="T200">
        <f t="shared" si="275"/>
        <v>121.27681310098833</v>
      </c>
      <c r="U200">
        <f t="shared" si="276"/>
        <v>122.68948166087679</v>
      </c>
      <c r="V200">
        <f>ABS($C200-R200)/$C200*100</f>
        <v>8.7225603405750451</v>
      </c>
      <c r="W200">
        <f>ABS($C200-S200)/$C200*100</f>
        <v>5.787280045761344</v>
      </c>
      <c r="X200">
        <f>ABS($C200-T200)/$C200*100</f>
        <v>3.473336700933972</v>
      </c>
      <c r="Y200">
        <f>ABS($C200-U200)/$C200*100</f>
        <v>2.3489652819721174</v>
      </c>
      <c r="Z200" s="9">
        <f t="shared" si="210"/>
        <v>10.959089271619405</v>
      </c>
      <c r="AA200" s="9">
        <f t="shared" si="211"/>
        <v>7.2711814174940912</v>
      </c>
      <c r="AB200" s="9">
        <f t="shared" si="212"/>
        <v>4.3639258990116616</v>
      </c>
      <c r="AC200" s="9">
        <f t="shared" si="213"/>
        <v>2.9512573391232024</v>
      </c>
      <c r="AD200">
        <f>ABS(Z200)</f>
        <v>10.959089271619405</v>
      </c>
      <c r="AE200">
        <f>ABS(AA200)</f>
        <v>7.2711814174940912</v>
      </c>
      <c r="AF200">
        <f t="shared" si="214"/>
        <v>4.3639258990116616</v>
      </c>
      <c r="AG200">
        <f t="shared" si="215"/>
        <v>2.9512573391232024</v>
      </c>
      <c r="AH200" s="9">
        <f t="shared" si="216"/>
        <v>120.10163766332354</v>
      </c>
      <c r="AI200" s="9">
        <f t="shared" si="217"/>
        <v>52.870079206111384</v>
      </c>
      <c r="AJ200" s="9">
        <f t="shared" si="218"/>
        <v>19.043849252064739</v>
      </c>
      <c r="AK200" s="9">
        <f t="shared" si="219"/>
        <v>8.709919881728565</v>
      </c>
      <c r="AL200" s="21">
        <f>Z200/C200</f>
        <v>8.722560340575046E-2</v>
      </c>
      <c r="AM200" s="21">
        <f t="shared" si="220"/>
        <v>5.7872800457613442E-2</v>
      </c>
      <c r="AN200" s="21">
        <f t="shared" si="221"/>
        <v>3.4733367009339718E-2</v>
      </c>
      <c r="AO200" s="21">
        <f t="shared" si="222"/>
        <v>2.3489652819721176E-2</v>
      </c>
      <c r="AP200" s="21">
        <f>ABS(AL200)</f>
        <v>8.722560340575046E-2</v>
      </c>
      <c r="AQ200" s="21">
        <f t="shared" si="223"/>
        <v>5.7872800457613442E-2</v>
      </c>
      <c r="AR200" s="21">
        <f t="shared" si="224"/>
        <v>3.4733367009339718E-2</v>
      </c>
      <c r="AS200" s="21">
        <f t="shared" si="209"/>
        <v>2.3489652819721176E-2</v>
      </c>
      <c r="AT200" s="21"/>
      <c r="AZ200">
        <f t="shared" si="277"/>
        <v>156.557036539275</v>
      </c>
      <c r="BA200">
        <f t="shared" si="261"/>
        <v>157.30563414668649</v>
      </c>
      <c r="BB200">
        <f t="shared" si="262"/>
        <v>157.15591089107755</v>
      </c>
      <c r="BC200">
        <f t="shared" si="263"/>
        <v>157.24982759128164</v>
      </c>
      <c r="BD200" s="9">
        <f t="shared" si="225"/>
        <v>2.8129584607249853</v>
      </c>
      <c r="BE200" s="9">
        <f t="shared" si="226"/>
        <v>2.0643608533135023</v>
      </c>
      <c r="BF200" s="9">
        <f t="shared" si="227"/>
        <v>2.2140841089224352</v>
      </c>
      <c r="BG200" s="9">
        <f t="shared" si="228"/>
        <v>2.1201674087183449</v>
      </c>
      <c r="BH200">
        <f t="shared" si="229"/>
        <v>2.8129584607249853</v>
      </c>
      <c r="BI200">
        <f t="shared" si="230"/>
        <v>2.0643608533135023</v>
      </c>
      <c r="BJ200">
        <f t="shared" si="231"/>
        <v>2.2140841089224352</v>
      </c>
      <c r="BK200">
        <f t="shared" si="232"/>
        <v>2.1201674087183449</v>
      </c>
      <c r="BL200" s="9">
        <f t="shared" si="233"/>
        <v>7.912735301764279</v>
      </c>
      <c r="BM200" s="9">
        <f t="shared" si="234"/>
        <v>4.2615857326932511</v>
      </c>
      <c r="BN200" s="9">
        <f t="shared" si="235"/>
        <v>4.9021684413828543</v>
      </c>
      <c r="BO200" s="9">
        <f t="shared" si="236"/>
        <v>4.4951098409914616</v>
      </c>
      <c r="BP200" s="21">
        <f t="shared" si="237"/>
        <v>1.7650489734438314E-2</v>
      </c>
      <c r="BQ200" s="21">
        <f t="shared" si="238"/>
        <v>1.2953259196083318E-2</v>
      </c>
      <c r="BR200" s="21">
        <f t="shared" si="239"/>
        <v>1.3892728734304317E-2</v>
      </c>
      <c r="BS200" s="21">
        <f t="shared" si="240"/>
        <v>1.3303428971798268E-2</v>
      </c>
      <c r="BT200" s="21">
        <f t="shared" si="241"/>
        <v>1.7650489734438314E-2</v>
      </c>
      <c r="BU200" s="21">
        <f t="shared" si="242"/>
        <v>1.2953259196083318E-2</v>
      </c>
      <c r="BV200" s="21">
        <f t="shared" si="243"/>
        <v>1.3892728734304317E-2</v>
      </c>
      <c r="BW200" s="21">
        <f t="shared" si="244"/>
        <v>1.3303428971798268E-2</v>
      </c>
      <c r="CA200">
        <f t="shared" si="264"/>
        <v>121.27681310098833</v>
      </c>
      <c r="CC200">
        <f t="shared" si="265"/>
        <v>1.4389447358416825</v>
      </c>
      <c r="CD200" s="9">
        <f t="shared" si="245"/>
        <v>122.71575783683002</v>
      </c>
      <c r="CE200">
        <f t="shared" si="246"/>
        <v>2.9249811631699743</v>
      </c>
      <c r="CG200">
        <f t="shared" si="266"/>
        <v>2.1470749391211008</v>
      </c>
      <c r="CH200" s="9">
        <f t="shared" si="247"/>
        <v>123.42388804010943</v>
      </c>
      <c r="CI200">
        <f t="shared" si="248"/>
        <v>2.2168509598905644</v>
      </c>
      <c r="CK200">
        <f t="shared" si="267"/>
        <v>3.2705282800748146</v>
      </c>
      <c r="CL200" s="9">
        <f t="shared" si="249"/>
        <v>124.54734138106315</v>
      </c>
      <c r="CM200">
        <f t="shared" si="250"/>
        <v>1.0933976189368479</v>
      </c>
      <c r="CO200">
        <f t="shared" si="268"/>
        <v>3.9219393496578445</v>
      </c>
      <c r="CP200" s="9">
        <f t="shared" si="251"/>
        <v>125.19875245064618</v>
      </c>
      <c r="CQ200">
        <f t="shared" si="252"/>
        <v>0.44198654935381398</v>
      </c>
      <c r="CY200">
        <f t="shared" si="208"/>
        <v>157.15591089107755</v>
      </c>
      <c r="DA200">
        <f t="shared" si="269"/>
        <v>0.13066349493872492</v>
      </c>
      <c r="DB200" s="9">
        <f t="shared" si="253"/>
        <v>157.28657438601627</v>
      </c>
      <c r="DC200">
        <f t="shared" si="254"/>
        <v>2.0834206139837192</v>
      </c>
      <c r="DE200">
        <f t="shared" si="270"/>
        <v>-0.11963140249047102</v>
      </c>
      <c r="DF200" s="9">
        <f t="shared" si="255"/>
        <v>157.03627948858707</v>
      </c>
      <c r="DG200">
        <f t="shared" si="256"/>
        <v>2.3337155114129189</v>
      </c>
      <c r="DI200">
        <f t="shared" si="271"/>
        <v>9.6627792114257427E-2</v>
      </c>
      <c r="DJ200" s="9">
        <f t="shared" si="257"/>
        <v>157.2525386831918</v>
      </c>
      <c r="DK200">
        <f t="shared" si="258"/>
        <v>2.1174563168081875</v>
      </c>
      <c r="DM200">
        <f t="shared" si="272"/>
        <v>0.34388145439629475</v>
      </c>
      <c r="DN200" s="9">
        <f t="shared" si="259"/>
        <v>157.49979234547385</v>
      </c>
      <c r="DO200">
        <f t="shared" si="260"/>
        <v>1.870202654526139</v>
      </c>
    </row>
    <row r="201" spans="1:119" x14ac:dyDescent="0.2">
      <c r="A201" s="3">
        <v>44068</v>
      </c>
      <c r="B201" s="4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  <c r="R201">
        <f t="shared" si="273"/>
        <v>116.43510401183968</v>
      </c>
      <c r="S201">
        <f t="shared" si="274"/>
        <v>120.69633563610401</v>
      </c>
      <c r="T201">
        <f t="shared" si="275"/>
        <v>123.89516864039533</v>
      </c>
      <c r="U201">
        <f t="shared" si="276"/>
        <v>124.99146238539289</v>
      </c>
      <c r="V201">
        <f>ABS($C201-R201)/$C201*100</f>
        <v>6.560397190030308</v>
      </c>
      <c r="W201">
        <f>ABS($C201-S201)/$C201*100</f>
        <v>3.1407430072844162</v>
      </c>
      <c r="X201">
        <f>ABS($C201-T201)/$C201*100</f>
        <v>0.57366765734519742</v>
      </c>
      <c r="Y201">
        <f>ABS($C201-U201)/$C201*100</f>
        <v>0.30611213900565692</v>
      </c>
      <c r="Z201" s="9">
        <f t="shared" si="210"/>
        <v>8.1749119881603178</v>
      </c>
      <c r="AA201" s="9">
        <f t="shared" si="211"/>
        <v>3.9136803638959918</v>
      </c>
      <c r="AB201" s="9">
        <f t="shared" si="212"/>
        <v>0.7148473596046756</v>
      </c>
      <c r="AC201" s="9">
        <f t="shared" si="213"/>
        <v>-0.38144638539289133</v>
      </c>
      <c r="AD201">
        <f>ABS(Z201)</f>
        <v>8.1749119881603178</v>
      </c>
      <c r="AE201">
        <f>ABS(AA201)</f>
        <v>3.9136803638959918</v>
      </c>
      <c r="AF201">
        <f t="shared" si="214"/>
        <v>0.7148473596046756</v>
      </c>
      <c r="AG201">
        <f t="shared" si="215"/>
        <v>0.38144638539289133</v>
      </c>
      <c r="AH201" s="9">
        <f t="shared" si="216"/>
        <v>66.829186014167277</v>
      </c>
      <c r="AI201" s="9">
        <f t="shared" si="217"/>
        <v>15.316893990745063</v>
      </c>
      <c r="AJ201" s="9">
        <f t="shared" si="218"/>
        <v>0.5110067475337764</v>
      </c>
      <c r="AK201" s="9">
        <f t="shared" si="219"/>
        <v>0.14550134492930217</v>
      </c>
      <c r="AL201" s="21">
        <f>Z201/C201</f>
        <v>6.5603971900303079E-2</v>
      </c>
      <c r="AM201" s="21">
        <f t="shared" si="220"/>
        <v>3.1407430072844161E-2</v>
      </c>
      <c r="AN201" s="21">
        <f t="shared" si="221"/>
        <v>5.7366765734519739E-3</v>
      </c>
      <c r="AO201" s="21">
        <f t="shared" si="222"/>
        <v>-3.0611213900565691E-3</v>
      </c>
      <c r="AP201" s="21">
        <f>ABS(AL201)</f>
        <v>6.5603971900303079E-2</v>
      </c>
      <c r="AQ201" s="21">
        <f t="shared" si="223"/>
        <v>3.1407430072844161E-2</v>
      </c>
      <c r="AR201" s="21">
        <f t="shared" si="224"/>
        <v>5.7366765734519739E-3</v>
      </c>
      <c r="AS201" s="21">
        <f t="shared" si="209"/>
        <v>3.0611213900565691E-3</v>
      </c>
      <c r="AT201" s="21"/>
      <c r="AZ201">
        <f t="shared" si="277"/>
        <v>157.007109892991</v>
      </c>
      <c r="BA201">
        <f t="shared" si="261"/>
        <v>157.9662296197468</v>
      </c>
      <c r="BB201">
        <f t="shared" si="262"/>
        <v>158.48436135643101</v>
      </c>
      <c r="BC201">
        <f t="shared" si="263"/>
        <v>158.90355817008194</v>
      </c>
      <c r="BD201" s="9">
        <f t="shared" si="225"/>
        <v>7.5228891070090071</v>
      </c>
      <c r="BE201" s="9">
        <f t="shared" si="226"/>
        <v>6.5637693802532056</v>
      </c>
      <c r="BF201" s="9">
        <f t="shared" si="227"/>
        <v>6.0456376435689947</v>
      </c>
      <c r="BG201" s="9">
        <f t="shared" si="228"/>
        <v>5.6264408299180673</v>
      </c>
      <c r="BH201">
        <f t="shared" si="229"/>
        <v>7.5228891070090071</v>
      </c>
      <c r="BI201">
        <f t="shared" si="230"/>
        <v>6.5637693802532056</v>
      </c>
      <c r="BJ201">
        <f t="shared" si="231"/>
        <v>6.0456376435689947</v>
      </c>
      <c r="BK201">
        <f t="shared" si="232"/>
        <v>5.6264408299180673</v>
      </c>
      <c r="BL201" s="9">
        <f t="shared" si="233"/>
        <v>56.593860516354781</v>
      </c>
      <c r="BM201" s="9">
        <f t="shared" si="234"/>
        <v>43.083068477149553</v>
      </c>
      <c r="BN201" s="9">
        <f t="shared" si="235"/>
        <v>36.549734517338464</v>
      </c>
      <c r="BO201" s="9">
        <f t="shared" si="236"/>
        <v>31.65683641256911</v>
      </c>
      <c r="BP201" s="21">
        <f t="shared" si="237"/>
        <v>4.5723510318680591E-2</v>
      </c>
      <c r="BQ201" s="21">
        <f t="shared" si="238"/>
        <v>3.9894058348916697E-2</v>
      </c>
      <c r="BR201" s="21">
        <f t="shared" si="239"/>
        <v>3.6744895644039932E-2</v>
      </c>
      <c r="BS201" s="21">
        <f t="shared" si="240"/>
        <v>3.4197051383426234E-2</v>
      </c>
      <c r="BT201" s="21">
        <f t="shared" si="241"/>
        <v>4.5723510318680591E-2</v>
      </c>
      <c r="BU201" s="21">
        <f t="shared" si="242"/>
        <v>3.9894058348916697E-2</v>
      </c>
      <c r="BV201" s="21">
        <f t="shared" si="243"/>
        <v>3.6744895644039932E-2</v>
      </c>
      <c r="BW201" s="21">
        <f t="shared" si="244"/>
        <v>3.4197051383426234E-2</v>
      </c>
      <c r="CA201">
        <f t="shared" si="264"/>
        <v>123.89516864039533</v>
      </c>
      <c r="CC201">
        <f t="shared" si="265"/>
        <v>1.6276504644121319</v>
      </c>
      <c r="CD201" s="9">
        <f t="shared" si="245"/>
        <v>125.52281910480745</v>
      </c>
      <c r="CE201">
        <f t="shared" si="246"/>
        <v>0.91280310480745186</v>
      </c>
      <c r="CG201">
        <f t="shared" si="266"/>
        <v>2.3167359552240212</v>
      </c>
      <c r="CH201" s="9">
        <f t="shared" si="247"/>
        <v>126.21190459561934</v>
      </c>
      <c r="CI201">
        <f t="shared" si="248"/>
        <v>1.6018885956193429</v>
      </c>
      <c r="CK201">
        <f t="shared" si="267"/>
        <v>2.8400942712340509</v>
      </c>
      <c r="CL201" s="9">
        <f t="shared" si="249"/>
        <v>126.73526291162938</v>
      </c>
      <c r="CM201">
        <f t="shared" si="250"/>
        <v>2.1252469116293753</v>
      </c>
      <c r="CO201">
        <f t="shared" si="268"/>
        <v>2.8008572728421108</v>
      </c>
      <c r="CP201" s="9">
        <f t="shared" si="251"/>
        <v>126.69602591323743</v>
      </c>
      <c r="CQ201">
        <f t="shared" si="252"/>
        <v>2.086009913237433</v>
      </c>
      <c r="CY201">
        <f t="shared" si="208"/>
        <v>158.48436135643101</v>
      </c>
      <c r="DA201">
        <f t="shared" si="269"/>
        <v>0.3223094102050818</v>
      </c>
      <c r="DB201" s="9">
        <f t="shared" si="253"/>
        <v>158.8066707666361</v>
      </c>
      <c r="DC201">
        <f t="shared" si="254"/>
        <v>5.7233282333639011</v>
      </c>
      <c r="DE201">
        <f t="shared" si="270"/>
        <v>0.40167806993334254</v>
      </c>
      <c r="DF201" s="9">
        <f t="shared" si="255"/>
        <v>158.88603942636436</v>
      </c>
      <c r="DG201">
        <f t="shared" si="256"/>
        <v>5.6439595736356409</v>
      </c>
      <c r="DI201">
        <f t="shared" si="271"/>
        <v>0.9096307564521281</v>
      </c>
      <c r="DJ201" s="9">
        <f t="shared" si="257"/>
        <v>159.39399211288313</v>
      </c>
      <c r="DK201">
        <f t="shared" si="258"/>
        <v>5.1360068871168778</v>
      </c>
      <c r="DM201">
        <f t="shared" si="272"/>
        <v>1.1906108038194529</v>
      </c>
      <c r="DN201" s="9">
        <f t="shared" si="259"/>
        <v>159.67497216025046</v>
      </c>
      <c r="DO201">
        <f t="shared" si="260"/>
        <v>4.8550268397495415</v>
      </c>
    </row>
    <row r="202" spans="1:119" x14ac:dyDescent="0.2">
      <c r="A202" s="3">
        <v>44069</v>
      </c>
      <c r="B202" s="4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  <c r="R202">
        <f t="shared" si="273"/>
        <v>117.74308992994533</v>
      </c>
      <c r="S202">
        <f t="shared" si="274"/>
        <v>121.94871335255073</v>
      </c>
      <c r="T202">
        <f t="shared" si="275"/>
        <v>124.32407705615813</v>
      </c>
      <c r="U202">
        <f t="shared" si="276"/>
        <v>124.69393420478643</v>
      </c>
      <c r="V202">
        <f>ABS($C202-R202)/$C202*100</f>
        <v>6.7784596453280885</v>
      </c>
      <c r="W202">
        <f>ABS($C202-S202)/$C202*100</f>
        <v>3.4487127035735718</v>
      </c>
      <c r="X202">
        <f>ABS($C202-T202)/$C202*100</f>
        <v>1.5680497832730269</v>
      </c>
      <c r="Y202">
        <f>ABS($C202-U202)/$C202*100</f>
        <v>1.2752202581872585</v>
      </c>
      <c r="Z202" s="9">
        <f t="shared" si="210"/>
        <v>8.5615060700546763</v>
      </c>
      <c r="AA202" s="9">
        <f t="shared" si="211"/>
        <v>4.3558826474492776</v>
      </c>
      <c r="AB202" s="9">
        <f t="shared" si="212"/>
        <v>1.9805189438418722</v>
      </c>
      <c r="AC202" s="9">
        <f t="shared" si="213"/>
        <v>1.6106617952135736</v>
      </c>
      <c r="AD202">
        <f>ABS(Z202)</f>
        <v>8.5615060700546763</v>
      </c>
      <c r="AE202">
        <f>ABS(AA202)</f>
        <v>4.3558826474492776</v>
      </c>
      <c r="AF202">
        <f t="shared" si="214"/>
        <v>1.9805189438418722</v>
      </c>
      <c r="AG202">
        <f t="shared" si="215"/>
        <v>1.6106617952135736</v>
      </c>
      <c r="AH202" s="9">
        <f t="shared" si="216"/>
        <v>73.299386187583067</v>
      </c>
      <c r="AI202" s="9">
        <f t="shared" si="217"/>
        <v>18.973713638349729</v>
      </c>
      <c r="AJ202" s="9">
        <f t="shared" si="218"/>
        <v>3.922455286916525</v>
      </c>
      <c r="AK202" s="9">
        <f t="shared" si="219"/>
        <v>2.5942314185606117</v>
      </c>
      <c r="AL202" s="21">
        <f>Z202/C202</f>
        <v>6.7784596453280888E-2</v>
      </c>
      <c r="AM202" s="21">
        <f t="shared" si="220"/>
        <v>3.4487127035735719E-2</v>
      </c>
      <c r="AN202" s="21">
        <f t="shared" si="221"/>
        <v>1.5680497832730268E-2</v>
      </c>
      <c r="AO202" s="21">
        <f t="shared" si="222"/>
        <v>1.2752202581872584E-2</v>
      </c>
      <c r="AP202" s="21">
        <f>ABS(AL202)</f>
        <v>6.7784596453280888E-2</v>
      </c>
      <c r="AQ202" s="21">
        <f t="shared" si="223"/>
        <v>3.4487127035735719E-2</v>
      </c>
      <c r="AR202" s="21">
        <f t="shared" si="224"/>
        <v>1.5680497832730268E-2</v>
      </c>
      <c r="AS202" s="21">
        <f t="shared" si="209"/>
        <v>1.2752202581872584E-2</v>
      </c>
      <c r="AT202" s="21"/>
      <c r="AZ202">
        <f t="shared" si="277"/>
        <v>158.21077215011243</v>
      </c>
      <c r="BA202">
        <f t="shared" si="261"/>
        <v>160.06663582142781</v>
      </c>
      <c r="BB202">
        <f t="shared" si="262"/>
        <v>162.11174394257239</v>
      </c>
      <c r="BC202">
        <f t="shared" si="263"/>
        <v>163.29218201741804</v>
      </c>
      <c r="BD202" s="9">
        <f t="shared" si="225"/>
        <v>7.0992258498875742</v>
      </c>
      <c r="BE202" s="9">
        <f t="shared" si="226"/>
        <v>5.2433621785721982</v>
      </c>
      <c r="BF202" s="9">
        <f t="shared" si="227"/>
        <v>3.1982540574276186</v>
      </c>
      <c r="BG202" s="9">
        <f t="shared" si="228"/>
        <v>2.0178159825819648</v>
      </c>
      <c r="BH202">
        <f t="shared" si="229"/>
        <v>7.0992258498875742</v>
      </c>
      <c r="BI202">
        <f t="shared" si="230"/>
        <v>5.2433621785721982</v>
      </c>
      <c r="BJ202">
        <f t="shared" si="231"/>
        <v>3.1982540574276186</v>
      </c>
      <c r="BK202">
        <f t="shared" si="232"/>
        <v>2.0178159825819648</v>
      </c>
      <c r="BL202" s="9">
        <f t="shared" si="233"/>
        <v>50.399007667711949</v>
      </c>
      <c r="BM202" s="9">
        <f t="shared" si="234"/>
        <v>27.492846935681388</v>
      </c>
      <c r="BN202" s="9">
        <f t="shared" si="235"/>
        <v>10.228829015852225</v>
      </c>
      <c r="BO202" s="9">
        <f t="shared" si="236"/>
        <v>4.0715813395632203</v>
      </c>
      <c r="BP202" s="21">
        <f t="shared" si="237"/>
        <v>4.2944927323074394E-2</v>
      </c>
      <c r="BQ202" s="21">
        <f t="shared" si="238"/>
        <v>3.1718360909859779E-2</v>
      </c>
      <c r="BR202" s="21">
        <f t="shared" si="239"/>
        <v>1.9347009231877304E-2</v>
      </c>
      <c r="BS202" s="21">
        <f t="shared" si="240"/>
        <v>1.2206254957319428E-2</v>
      </c>
      <c r="BT202" s="21">
        <f t="shared" si="241"/>
        <v>4.2944927323074394E-2</v>
      </c>
      <c r="BU202" s="21">
        <f t="shared" si="242"/>
        <v>3.1718360909859779E-2</v>
      </c>
      <c r="BV202" s="21">
        <f t="shared" si="243"/>
        <v>1.9347009231877304E-2</v>
      </c>
      <c r="BW202" s="21">
        <f t="shared" si="244"/>
        <v>1.2206254957319428E-2</v>
      </c>
      <c r="CA202">
        <f t="shared" si="264"/>
        <v>124.32407705615813</v>
      </c>
      <c r="CC202">
        <f t="shared" si="265"/>
        <v>1.4358517366282395</v>
      </c>
      <c r="CD202" s="9">
        <f t="shared" si="245"/>
        <v>125.75992879278637</v>
      </c>
      <c r="CE202">
        <f t="shared" si="246"/>
        <v>0.54466720721363515</v>
      </c>
      <c r="CG202">
        <f t="shared" si="266"/>
        <v>1.6371180410179835</v>
      </c>
      <c r="CH202" s="9">
        <f t="shared" si="247"/>
        <v>125.96119509717612</v>
      </c>
      <c r="CI202">
        <f t="shared" si="248"/>
        <v>0.34340090282388758</v>
      </c>
      <c r="CK202">
        <f t="shared" si="267"/>
        <v>1.2487116066230288</v>
      </c>
      <c r="CL202" s="9">
        <f t="shared" si="249"/>
        <v>125.57278866278116</v>
      </c>
      <c r="CM202">
        <f t="shared" si="250"/>
        <v>0.73180733721883939</v>
      </c>
      <c r="CO202">
        <f t="shared" si="268"/>
        <v>0.76098125575390818</v>
      </c>
      <c r="CP202" s="9">
        <f t="shared" si="251"/>
        <v>125.08505831191204</v>
      </c>
      <c r="CQ202">
        <f t="shared" si="252"/>
        <v>1.2195376880879678</v>
      </c>
      <c r="CY202">
        <f t="shared" si="208"/>
        <v>162.11174394257239</v>
      </c>
      <c r="DA202">
        <f t="shared" si="269"/>
        <v>0.85112111835488946</v>
      </c>
      <c r="DB202" s="9">
        <f t="shared" si="253"/>
        <v>162.96286506092727</v>
      </c>
      <c r="DC202">
        <f t="shared" si="254"/>
        <v>2.3471329390727362</v>
      </c>
      <c r="DE202">
        <f t="shared" si="270"/>
        <v>1.562931695768236</v>
      </c>
      <c r="DF202" s="9">
        <f t="shared" si="255"/>
        <v>163.67467563834063</v>
      </c>
      <c r="DG202">
        <f t="shared" si="256"/>
        <v>1.6353223616593766</v>
      </c>
      <c r="DI202">
        <f t="shared" si="271"/>
        <v>2.7033469640470345</v>
      </c>
      <c r="DJ202" s="9">
        <f t="shared" si="257"/>
        <v>164.81509090661942</v>
      </c>
      <c r="DK202">
        <f t="shared" si="258"/>
        <v>0.49490709338058991</v>
      </c>
      <c r="DM202">
        <f t="shared" si="272"/>
        <v>3.2862345366163099</v>
      </c>
      <c r="DN202" s="9">
        <f t="shared" si="259"/>
        <v>165.39797847918871</v>
      </c>
      <c r="DO202">
        <f t="shared" si="260"/>
        <v>8.7980479188701111E-2</v>
      </c>
    </row>
    <row r="203" spans="1:119" x14ac:dyDescent="0.2">
      <c r="A203" s="3">
        <v>44070</v>
      </c>
      <c r="B203" s="4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  <c r="R203">
        <f t="shared" si="273"/>
        <v>119.11293090115407</v>
      </c>
      <c r="S203">
        <f t="shared" si="274"/>
        <v>123.34259579973448</v>
      </c>
      <c r="T203">
        <f t="shared" si="275"/>
        <v>125.51238842246326</v>
      </c>
      <c r="U203">
        <f t="shared" si="276"/>
        <v>125.95025040505301</v>
      </c>
      <c r="V203">
        <f>ABS($C203-R203)/$C203*100</f>
        <v>4.5528937152915896</v>
      </c>
      <c r="W203">
        <f>ABS($C203-S203)/$C203*100</f>
        <v>1.1635952397253799</v>
      </c>
      <c r="X203">
        <f>ABS($C203-T203)/$C203*100</f>
        <v>0.57509446852495527</v>
      </c>
      <c r="Y203">
        <f>ABS($C203-U203)/$C203*100</f>
        <v>0.92596031385419852</v>
      </c>
      <c r="Z203" s="9">
        <f t="shared" si="210"/>
        <v>5.6817700988459308</v>
      </c>
      <c r="AA203" s="9">
        <f t="shared" si="211"/>
        <v>1.452105200265521</v>
      </c>
      <c r="AB203" s="9">
        <f t="shared" si="212"/>
        <v>-0.71768742246325701</v>
      </c>
      <c r="AC203" s="9">
        <f t="shared" si="213"/>
        <v>-1.1555494050530086</v>
      </c>
      <c r="AD203">
        <f>ABS(Z203)</f>
        <v>5.6817700988459308</v>
      </c>
      <c r="AE203">
        <f>ABS(AA203)</f>
        <v>1.452105200265521</v>
      </c>
      <c r="AF203">
        <f t="shared" si="214"/>
        <v>0.71768742246325701</v>
      </c>
      <c r="AG203">
        <f t="shared" si="215"/>
        <v>1.1555494050530086</v>
      </c>
      <c r="AH203" s="9">
        <f t="shared" si="216"/>
        <v>32.282511456139694</v>
      </c>
      <c r="AI203" s="9">
        <f t="shared" si="217"/>
        <v>2.1086095126381688</v>
      </c>
      <c r="AJ203" s="9">
        <f t="shared" si="218"/>
        <v>0.51507523636195351</v>
      </c>
      <c r="AK203" s="9">
        <f t="shared" si="219"/>
        <v>1.3352944275183622</v>
      </c>
      <c r="AL203" s="21">
        <f>Z203/C203</f>
        <v>4.5528937152915894E-2</v>
      </c>
      <c r="AM203" s="21">
        <f t="shared" si="220"/>
        <v>1.1635952397253799E-2</v>
      </c>
      <c r="AN203" s="21">
        <f t="shared" si="221"/>
        <v>-5.7509446852495524E-3</v>
      </c>
      <c r="AO203" s="21">
        <f t="shared" si="222"/>
        <v>-9.2596031385419851E-3</v>
      </c>
      <c r="AP203" s="21">
        <f>ABS(AL203)</f>
        <v>4.5528937152915894E-2</v>
      </c>
      <c r="AQ203" s="21">
        <f t="shared" si="223"/>
        <v>1.1635952397253799E-2</v>
      </c>
      <c r="AR203" s="21">
        <f t="shared" si="224"/>
        <v>5.7509446852495524E-3</v>
      </c>
      <c r="AS203" s="21">
        <f t="shared" si="209"/>
        <v>9.2596031385419851E-3</v>
      </c>
      <c r="AT203" s="21"/>
      <c r="AZ203">
        <f t="shared" si="277"/>
        <v>159.34664828609445</v>
      </c>
      <c r="BA203">
        <f t="shared" si="261"/>
        <v>161.74451171857089</v>
      </c>
      <c r="BB203">
        <f t="shared" si="262"/>
        <v>164.03069637702896</v>
      </c>
      <c r="BC203">
        <f t="shared" si="263"/>
        <v>164.86607848383198</v>
      </c>
      <c r="BD203" s="9">
        <f t="shared" si="225"/>
        <v>6.6433567139055469</v>
      </c>
      <c r="BE203" s="9">
        <f t="shared" si="226"/>
        <v>4.2454932814291055</v>
      </c>
      <c r="BF203" s="9">
        <f t="shared" si="227"/>
        <v>1.9593086229710366</v>
      </c>
      <c r="BG203" s="9">
        <f t="shared" si="228"/>
        <v>1.1239265161680123</v>
      </c>
      <c r="BH203">
        <f t="shared" si="229"/>
        <v>6.6433567139055469</v>
      </c>
      <c r="BI203">
        <f t="shared" si="230"/>
        <v>4.2454932814291055</v>
      </c>
      <c r="BJ203">
        <f t="shared" si="231"/>
        <v>1.9593086229710366</v>
      </c>
      <c r="BK203">
        <f t="shared" si="232"/>
        <v>1.1239265161680123</v>
      </c>
      <c r="BL203" s="9">
        <f t="shared" si="233"/>
        <v>44.134188428193909</v>
      </c>
      <c r="BM203" s="9">
        <f t="shared" si="234"/>
        <v>18.024213202659674</v>
      </c>
      <c r="BN203" s="9">
        <f t="shared" si="235"/>
        <v>3.8388902800486595</v>
      </c>
      <c r="BO203" s="9">
        <f t="shared" si="236"/>
        <v>1.2632108137455653</v>
      </c>
      <c r="BP203" s="21">
        <f t="shared" si="237"/>
        <v>4.0022630964470104E-2</v>
      </c>
      <c r="BQ203" s="21">
        <f t="shared" si="238"/>
        <v>2.557680073224352E-2</v>
      </c>
      <c r="BR203" s="21">
        <f t="shared" si="239"/>
        <v>1.1803774709031647E-2</v>
      </c>
      <c r="BS203" s="21">
        <f t="shared" si="240"/>
        <v>6.771049354254868E-3</v>
      </c>
      <c r="BT203" s="21">
        <f t="shared" si="241"/>
        <v>4.0022630964470104E-2</v>
      </c>
      <c r="BU203" s="21">
        <f t="shared" si="242"/>
        <v>2.557680073224352E-2</v>
      </c>
      <c r="BV203" s="21">
        <f t="shared" si="243"/>
        <v>1.1803774709031647E-2</v>
      </c>
      <c r="BW203" s="21">
        <f t="shared" si="244"/>
        <v>6.771049354254868E-3</v>
      </c>
      <c r="CA203">
        <f t="shared" si="264"/>
        <v>125.51238842246326</v>
      </c>
      <c r="CC203">
        <f t="shared" si="265"/>
        <v>1.3962452773765419</v>
      </c>
      <c r="CD203" s="9">
        <f t="shared" si="245"/>
        <v>126.9086336998398</v>
      </c>
      <c r="CE203">
        <f t="shared" si="246"/>
        <v>2.1139326998397934</v>
      </c>
      <c r="CG203">
        <f t="shared" si="266"/>
        <v>1.4755476381213559</v>
      </c>
      <c r="CH203" s="9">
        <f t="shared" si="247"/>
        <v>126.98793606058462</v>
      </c>
      <c r="CI203">
        <f t="shared" si="248"/>
        <v>2.1932350605846125</v>
      </c>
      <c r="CK203">
        <f t="shared" si="267"/>
        <v>1.208847448013215</v>
      </c>
      <c r="CL203" s="9">
        <f t="shared" si="249"/>
        <v>126.72123587047648</v>
      </c>
      <c r="CM203">
        <f t="shared" si="250"/>
        <v>1.9265348704764733</v>
      </c>
      <c r="CO203">
        <f t="shared" si="268"/>
        <v>1.1284851508279581</v>
      </c>
      <c r="CP203" s="9">
        <f t="shared" si="251"/>
        <v>126.64087357329122</v>
      </c>
      <c r="CQ203">
        <f t="shared" si="252"/>
        <v>1.8461725732912129</v>
      </c>
      <c r="CY203">
        <f t="shared" si="208"/>
        <v>164.03069637702896</v>
      </c>
      <c r="DA203">
        <f t="shared" si="269"/>
        <v>1.0219741289311586</v>
      </c>
      <c r="DB203" s="9">
        <f t="shared" si="253"/>
        <v>165.05267050596012</v>
      </c>
      <c r="DC203">
        <f t="shared" si="254"/>
        <v>0.93733449403987379</v>
      </c>
      <c r="DE203">
        <f t="shared" si="270"/>
        <v>1.6910991616960367</v>
      </c>
      <c r="DF203" s="9">
        <f t="shared" si="255"/>
        <v>165.72179553872499</v>
      </c>
      <c r="DG203">
        <f t="shared" si="256"/>
        <v>0.26820946127500633</v>
      </c>
      <c r="DI203">
        <f t="shared" si="271"/>
        <v>2.1856465745173286</v>
      </c>
      <c r="DJ203" s="9">
        <f t="shared" si="257"/>
        <v>166.2163429515463</v>
      </c>
      <c r="DK203">
        <f t="shared" si="258"/>
        <v>0.22633795154629865</v>
      </c>
      <c r="DM203">
        <f t="shared" si="272"/>
        <v>2.1103719287589344</v>
      </c>
      <c r="DN203" s="9">
        <f t="shared" si="259"/>
        <v>166.14106830578788</v>
      </c>
      <c r="DO203">
        <f t="shared" si="260"/>
        <v>0.15106330578788629</v>
      </c>
    </row>
    <row r="204" spans="1:119" x14ac:dyDescent="0.2">
      <c r="A204" s="3">
        <v>44071</v>
      </c>
      <c r="B204" s="4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  <c r="R204">
        <f t="shared" si="273"/>
        <v>120.02201411696942</v>
      </c>
      <c r="S204">
        <f t="shared" si="274"/>
        <v>123.80726946381944</v>
      </c>
      <c r="T204">
        <f t="shared" si="275"/>
        <v>125.08177596898531</v>
      </c>
      <c r="U204">
        <f t="shared" si="276"/>
        <v>125.04892186911167</v>
      </c>
      <c r="V204">
        <f>ABS($C204-R204)/$C204*100</f>
        <v>3.6683877243565748</v>
      </c>
      <c r="W204">
        <f>ABS($C204-S204)/$C204*100</f>
        <v>0.63028048111620671</v>
      </c>
      <c r="X204">
        <f>ABS($C204-T204)/$C204*100</f>
        <v>0.39265908044432235</v>
      </c>
      <c r="Y204">
        <f>ABS($C204-U204)/$C204*100</f>
        <v>0.36628984781664031</v>
      </c>
      <c r="Z204" s="9">
        <f t="shared" si="210"/>
        <v>4.5705378830305818</v>
      </c>
      <c r="AA204" s="9">
        <f t="shared" si="211"/>
        <v>0.78528253618055999</v>
      </c>
      <c r="AB204" s="9">
        <f t="shared" si="212"/>
        <v>-0.48922396898531417</v>
      </c>
      <c r="AC204" s="9">
        <f t="shared" si="213"/>
        <v>-0.45636986911166844</v>
      </c>
      <c r="AD204">
        <f>ABS(Z204)</f>
        <v>4.5705378830305818</v>
      </c>
      <c r="AE204">
        <f>ABS(AA204)</f>
        <v>0.78528253618055999</v>
      </c>
      <c r="AF204">
        <f t="shared" si="214"/>
        <v>0.48922396898531417</v>
      </c>
      <c r="AG204">
        <f t="shared" si="215"/>
        <v>0.45636986911166844</v>
      </c>
      <c r="AH204" s="9">
        <f t="shared" si="216"/>
        <v>20.889816540217673</v>
      </c>
      <c r="AI204" s="9">
        <f t="shared" si="217"/>
        <v>0.61666866163017253</v>
      </c>
      <c r="AJ204" s="9">
        <f t="shared" si="218"/>
        <v>0.23934009182974364</v>
      </c>
      <c r="AK204" s="9">
        <f t="shared" si="219"/>
        <v>0.20827345743300138</v>
      </c>
      <c r="AL204" s="21">
        <f>Z204/C204</f>
        <v>3.6683877243565748E-2</v>
      </c>
      <c r="AM204" s="21">
        <f t="shared" si="220"/>
        <v>6.3028048111620667E-3</v>
      </c>
      <c r="AN204" s="21">
        <f t="shared" si="221"/>
        <v>-3.9265908044432236E-3</v>
      </c>
      <c r="AO204" s="21">
        <f t="shared" si="222"/>
        <v>-3.6628984781664031E-3</v>
      </c>
      <c r="AP204" s="21">
        <f>ABS(AL204)</f>
        <v>3.6683877243565748E-2</v>
      </c>
      <c r="AQ204" s="21">
        <f t="shared" si="223"/>
        <v>6.3028048111620667E-3</v>
      </c>
      <c r="AR204" s="21">
        <f t="shared" si="224"/>
        <v>3.9265908044432236E-3</v>
      </c>
      <c r="AS204" s="21">
        <f t="shared" si="209"/>
        <v>3.6628984781664031E-3</v>
      </c>
      <c r="AT204" s="21"/>
      <c r="AZ204">
        <f t="shared" si="277"/>
        <v>160.40958536031934</v>
      </c>
      <c r="BA204">
        <f t="shared" si="261"/>
        <v>163.1030695686282</v>
      </c>
      <c r="BB204">
        <f t="shared" si="262"/>
        <v>165.20628155081158</v>
      </c>
      <c r="BC204">
        <f t="shared" si="263"/>
        <v>165.74274116644304</v>
      </c>
      <c r="BD204" s="9">
        <f t="shared" si="225"/>
        <v>7.9704196396806708</v>
      </c>
      <c r="BE204" s="9">
        <f t="shared" si="226"/>
        <v>5.2769354313718111</v>
      </c>
      <c r="BF204" s="9">
        <f t="shared" si="227"/>
        <v>3.1737234491884294</v>
      </c>
      <c r="BG204" s="9">
        <f t="shared" si="228"/>
        <v>2.6372638335569718</v>
      </c>
      <c r="BH204">
        <f t="shared" si="229"/>
        <v>7.9704196396806708</v>
      </c>
      <c r="BI204">
        <f t="shared" si="230"/>
        <v>5.2769354313718111</v>
      </c>
      <c r="BJ204">
        <f t="shared" si="231"/>
        <v>3.1737234491884294</v>
      </c>
      <c r="BK204">
        <f t="shared" si="232"/>
        <v>2.6372638335569718</v>
      </c>
      <c r="BL204" s="9">
        <f t="shared" si="233"/>
        <v>63.527589232607355</v>
      </c>
      <c r="BM204" s="9">
        <f t="shared" si="234"/>
        <v>27.846047546867201</v>
      </c>
      <c r="BN204" s="9">
        <f t="shared" si="235"/>
        <v>10.072520531928502</v>
      </c>
      <c r="BO204" s="9">
        <f t="shared" si="236"/>
        <v>6.9551605277876147</v>
      </c>
      <c r="BP204" s="21">
        <f t="shared" si="237"/>
        <v>4.7335903331756468E-2</v>
      </c>
      <c r="BQ204" s="21">
        <f t="shared" si="238"/>
        <v>3.13394421824124E-2</v>
      </c>
      <c r="BR204" s="21">
        <f t="shared" si="239"/>
        <v>1.8848576760574567E-2</v>
      </c>
      <c r="BS204" s="21">
        <f t="shared" si="240"/>
        <v>1.5662571298515948E-2</v>
      </c>
      <c r="BT204" s="21">
        <f t="shared" si="241"/>
        <v>4.7335903331756468E-2</v>
      </c>
      <c r="BU204" s="21">
        <f t="shared" si="242"/>
        <v>3.13394421824124E-2</v>
      </c>
      <c r="BV204" s="21">
        <f t="shared" si="243"/>
        <v>1.8848576760574567E-2</v>
      </c>
      <c r="BW204" s="21">
        <f t="shared" si="244"/>
        <v>1.5662571298515948E-2</v>
      </c>
      <c r="CA204">
        <f t="shared" si="264"/>
        <v>125.08177596898531</v>
      </c>
      <c r="CC204">
        <f t="shared" si="265"/>
        <v>1.1039480404398234</v>
      </c>
      <c r="CD204" s="9">
        <f t="shared" si="245"/>
        <v>126.18572400942513</v>
      </c>
      <c r="CE204">
        <f t="shared" si="246"/>
        <v>1.5931720094251318</v>
      </c>
      <c r="CG204">
        <f t="shared" si="266"/>
        <v>0.78933000514560625</v>
      </c>
      <c r="CH204" s="9">
        <f t="shared" si="247"/>
        <v>125.87110597413091</v>
      </c>
      <c r="CI204">
        <f t="shared" si="248"/>
        <v>1.2785539741309151</v>
      </c>
      <c r="CK204">
        <f t="shared" si="267"/>
        <v>0.12680391302904703</v>
      </c>
      <c r="CL204" s="9">
        <f t="shared" si="249"/>
        <v>125.20857988201436</v>
      </c>
      <c r="CM204">
        <f t="shared" si="250"/>
        <v>0.61602788201436454</v>
      </c>
      <c r="CO204">
        <f t="shared" si="268"/>
        <v>-0.21233878887512159</v>
      </c>
      <c r="CP204" s="9">
        <f t="shared" si="251"/>
        <v>124.8694371801102</v>
      </c>
      <c r="CQ204">
        <f t="shared" si="252"/>
        <v>0.2768851801101988</v>
      </c>
      <c r="CY204">
        <f t="shared" si="208"/>
        <v>165.20628155081158</v>
      </c>
      <c r="DA204">
        <f t="shared" si="269"/>
        <v>1.0465518961073927</v>
      </c>
      <c r="DB204" s="9">
        <f t="shared" si="253"/>
        <v>166.25283344691897</v>
      </c>
      <c r="DC204">
        <f t="shared" si="254"/>
        <v>2.1271715530810411</v>
      </c>
      <c r="DE204">
        <f t="shared" si="270"/>
        <v>1.5055141260472076</v>
      </c>
      <c r="DF204" s="9">
        <f t="shared" si="255"/>
        <v>166.7117956768588</v>
      </c>
      <c r="DG204">
        <f t="shared" si="256"/>
        <v>1.6682093231412125</v>
      </c>
      <c r="DI204">
        <f t="shared" si="271"/>
        <v>1.5190060500324223</v>
      </c>
      <c r="DJ204" s="9">
        <f t="shared" si="257"/>
        <v>166.72528760084401</v>
      </c>
      <c r="DK204">
        <f t="shared" si="258"/>
        <v>1.6547173991559987</v>
      </c>
      <c r="DM204">
        <f t="shared" si="272"/>
        <v>1.3064553194793056</v>
      </c>
      <c r="DN204" s="9">
        <f t="shared" si="259"/>
        <v>166.51273687029089</v>
      </c>
      <c r="DO204">
        <f t="shared" si="260"/>
        <v>1.8672681297091174</v>
      </c>
    </row>
    <row r="205" spans="1:119" x14ac:dyDescent="0.2">
      <c r="A205" s="3">
        <v>44074</v>
      </c>
      <c r="B205" s="4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  <c r="R205">
        <f t="shared" si="273"/>
        <v>120.75330017825431</v>
      </c>
      <c r="S205">
        <f t="shared" si="274"/>
        <v>124.05855987539721</v>
      </c>
      <c r="T205">
        <f t="shared" si="275"/>
        <v>124.78824158759411</v>
      </c>
      <c r="U205">
        <f t="shared" si="276"/>
        <v>124.69295337120457</v>
      </c>
      <c r="V205">
        <f>ABS($C205-R205)/$C205*100</f>
        <v>6.260355334842628</v>
      </c>
      <c r="W205">
        <f>ABS($C205-S205)/$C205*100</f>
        <v>3.6945134979829404</v>
      </c>
      <c r="X205">
        <f>ABS($C205-T205)/$C205*100</f>
        <v>3.1280684872127962</v>
      </c>
      <c r="Y205">
        <f>ABS($C205-U205)/$C205*100</f>
        <v>3.2020398282191884</v>
      </c>
      <c r="Z205" s="9">
        <f t="shared" si="210"/>
        <v>8.0644488217456853</v>
      </c>
      <c r="AA205" s="9">
        <f t="shared" si="211"/>
        <v>4.7591891246027842</v>
      </c>
      <c r="AB205" s="9">
        <f t="shared" si="212"/>
        <v>4.0295074124058772</v>
      </c>
      <c r="AC205" s="9">
        <f t="shared" si="213"/>
        <v>4.1247956287954253</v>
      </c>
      <c r="AD205">
        <f>ABS(Z205)</f>
        <v>8.0644488217456853</v>
      </c>
      <c r="AE205">
        <f>ABS(AA205)</f>
        <v>4.7591891246027842</v>
      </c>
      <c r="AF205">
        <f t="shared" si="214"/>
        <v>4.0295074124058772</v>
      </c>
      <c r="AG205">
        <f t="shared" si="215"/>
        <v>4.1247956287954253</v>
      </c>
      <c r="AH205" s="9">
        <f t="shared" si="216"/>
        <v>65.035334798555368</v>
      </c>
      <c r="AI205" s="9">
        <f t="shared" si="217"/>
        <v>22.649881123737416</v>
      </c>
      <c r="AJ205" s="9">
        <f t="shared" si="218"/>
        <v>16.236929986633907</v>
      </c>
      <c r="AK205" s="9">
        <f t="shared" si="219"/>
        <v>17.013938979329847</v>
      </c>
      <c r="AL205" s="21">
        <f>Z205/C205</f>
        <v>6.260355334842628E-2</v>
      </c>
      <c r="AM205" s="21">
        <f t="shared" si="220"/>
        <v>3.6945134979829403E-2</v>
      </c>
      <c r="AN205" s="21">
        <f t="shared" si="221"/>
        <v>3.1280684872127963E-2</v>
      </c>
      <c r="AO205" s="21">
        <f t="shared" si="222"/>
        <v>3.2020398282191886E-2</v>
      </c>
      <c r="AP205" s="21">
        <f>ABS(AL205)</f>
        <v>6.260355334842628E-2</v>
      </c>
      <c r="AQ205" s="21">
        <f t="shared" si="223"/>
        <v>3.6945134979829403E-2</v>
      </c>
      <c r="AR205" s="21">
        <f t="shared" si="224"/>
        <v>3.1280684872127963E-2</v>
      </c>
      <c r="AS205" s="21">
        <f t="shared" si="209"/>
        <v>3.2020398282191886E-2</v>
      </c>
      <c r="AT205" s="21"/>
      <c r="AZ205">
        <f t="shared" si="277"/>
        <v>161.68485250266824</v>
      </c>
      <c r="BA205">
        <f t="shared" si="261"/>
        <v>164.79168890666716</v>
      </c>
      <c r="BB205">
        <f t="shared" si="262"/>
        <v>167.11051562032463</v>
      </c>
      <c r="BC205">
        <f t="shared" si="263"/>
        <v>167.79980695661749</v>
      </c>
      <c r="BD205" s="9">
        <f t="shared" si="225"/>
        <v>3.8651504973317685</v>
      </c>
      <c r="BE205" s="9">
        <f t="shared" si="226"/>
        <v>0.75831409333284228</v>
      </c>
      <c r="BF205" s="9">
        <f t="shared" si="227"/>
        <v>-1.56051262032463</v>
      </c>
      <c r="BG205" s="9">
        <f t="shared" si="228"/>
        <v>-2.2498039566174839</v>
      </c>
      <c r="BH205">
        <f t="shared" si="229"/>
        <v>3.8651504973317685</v>
      </c>
      <c r="BI205">
        <f t="shared" si="230"/>
        <v>0.75831409333284228</v>
      </c>
      <c r="BJ205">
        <f t="shared" si="231"/>
        <v>1.56051262032463</v>
      </c>
      <c r="BK205">
        <f t="shared" si="232"/>
        <v>2.2498039566174839</v>
      </c>
      <c r="BL205" s="9">
        <f t="shared" si="233"/>
        <v>14.939388367024018</v>
      </c>
      <c r="BM205" s="9">
        <f t="shared" si="234"/>
        <v>0.57504026414721066</v>
      </c>
      <c r="BN205" s="9">
        <f t="shared" si="235"/>
        <v>2.4351996381924428</v>
      </c>
      <c r="BO205" s="9">
        <f t="shared" si="236"/>
        <v>5.0616178432116854</v>
      </c>
      <c r="BP205" s="21">
        <f t="shared" si="237"/>
        <v>2.3347329672544725E-2</v>
      </c>
      <c r="BQ205" s="21">
        <f t="shared" si="238"/>
        <v>4.5805743255277519E-3</v>
      </c>
      <c r="BR205" s="21">
        <f t="shared" si="239"/>
        <v>-9.4262313019990093E-3</v>
      </c>
      <c r="BS205" s="21">
        <f t="shared" si="240"/>
        <v>-1.3589875662022693E-2</v>
      </c>
      <c r="BT205" s="21">
        <f t="shared" si="241"/>
        <v>2.3347329672544725E-2</v>
      </c>
      <c r="BU205" s="21">
        <f t="shared" si="242"/>
        <v>4.5805743255277519E-3</v>
      </c>
      <c r="BV205" s="21">
        <f t="shared" si="243"/>
        <v>9.4262313019990093E-3</v>
      </c>
      <c r="BW205" s="21">
        <f t="shared" si="244"/>
        <v>1.3589875662022693E-2</v>
      </c>
      <c r="CA205">
        <f t="shared" si="264"/>
        <v>124.78824158759411</v>
      </c>
      <c r="CC205">
        <f t="shared" si="265"/>
        <v>0.88035085294686011</v>
      </c>
      <c r="CD205" s="9">
        <f t="shared" si="245"/>
        <v>125.66859244054098</v>
      </c>
      <c r="CE205">
        <f t="shared" si="246"/>
        <v>3.1491565594590156</v>
      </c>
      <c r="CG205">
        <f t="shared" si="266"/>
        <v>0.39949882599235709</v>
      </c>
      <c r="CH205" s="9">
        <f t="shared" si="247"/>
        <v>125.18774041358647</v>
      </c>
      <c r="CI205">
        <f t="shared" si="248"/>
        <v>3.6300085864135241</v>
      </c>
      <c r="CK205">
        <f t="shared" si="267"/>
        <v>-0.15061936128831405</v>
      </c>
      <c r="CL205" s="9">
        <f t="shared" si="249"/>
        <v>124.63762222630579</v>
      </c>
      <c r="CM205">
        <f t="shared" si="250"/>
        <v>4.1801267736941981</v>
      </c>
      <c r="CO205">
        <f t="shared" si="268"/>
        <v>-0.28216699843894644</v>
      </c>
      <c r="CP205" s="9">
        <f t="shared" si="251"/>
        <v>124.50607458915516</v>
      </c>
      <c r="CQ205">
        <f t="shared" si="252"/>
        <v>4.3116744108448302</v>
      </c>
      <c r="CY205">
        <f t="shared" si="208"/>
        <v>167.11051562032463</v>
      </c>
      <c r="DA205">
        <f t="shared" si="269"/>
        <v>1.1837810438522982</v>
      </c>
      <c r="DB205" s="9">
        <f t="shared" si="253"/>
        <v>168.29429666417693</v>
      </c>
      <c r="DC205">
        <f t="shared" si="254"/>
        <v>2.7442936641769222</v>
      </c>
      <c r="DE205">
        <f t="shared" si="270"/>
        <v>1.6490533056949115</v>
      </c>
      <c r="DF205" s="9">
        <f t="shared" si="255"/>
        <v>168.75956892601954</v>
      </c>
      <c r="DG205">
        <f t="shared" si="256"/>
        <v>3.2095659260195362</v>
      </c>
      <c r="DI205">
        <f t="shared" si="271"/>
        <v>1.7732565428896381</v>
      </c>
      <c r="DJ205" s="9">
        <f t="shared" si="257"/>
        <v>168.88377216321427</v>
      </c>
      <c r="DK205">
        <f t="shared" si="258"/>
        <v>3.3337691632142707</v>
      </c>
      <c r="DM205">
        <f t="shared" si="272"/>
        <v>1.8205450445083273</v>
      </c>
      <c r="DN205" s="9">
        <f t="shared" si="259"/>
        <v>168.93106066483296</v>
      </c>
      <c r="DO205">
        <f t="shared" si="260"/>
        <v>3.3810576648329516</v>
      </c>
    </row>
    <row r="206" spans="1:119" x14ac:dyDescent="0.2">
      <c r="A206" s="3">
        <v>44075</v>
      </c>
      <c r="B206" s="4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  <c r="R206">
        <f t="shared" si="273"/>
        <v>122.04361198973361</v>
      </c>
      <c r="S206">
        <f t="shared" si="274"/>
        <v>125.5815003952701</v>
      </c>
      <c r="T206">
        <f t="shared" si="275"/>
        <v>127.20594603503764</v>
      </c>
      <c r="U206">
        <f t="shared" si="276"/>
        <v>127.91029396166499</v>
      </c>
      <c r="V206">
        <f>ABS($C206-R206)/$C206*100</f>
        <v>8.887931284262157</v>
      </c>
      <c r="W206">
        <f>ABS($C206-S206)/$C206*100</f>
        <v>6.2467088043754684</v>
      </c>
      <c r="X206">
        <f>ABS($C206-T206)/$C206*100</f>
        <v>5.0339734522954958</v>
      </c>
      <c r="Y206">
        <f>ABS($C206-U206)/$C206*100</f>
        <v>4.5081401403802683</v>
      </c>
      <c r="Z206" s="9">
        <f t="shared" si="210"/>
        <v>11.905286010266408</v>
      </c>
      <c r="AA206" s="9">
        <f t="shared" si="211"/>
        <v>8.3673976047299163</v>
      </c>
      <c r="AB206" s="9">
        <f t="shared" si="212"/>
        <v>6.7429519649623728</v>
      </c>
      <c r="AC206" s="9">
        <f t="shared" si="213"/>
        <v>6.0386040383350235</v>
      </c>
      <c r="AD206">
        <f>ABS(Z206)</f>
        <v>11.905286010266408</v>
      </c>
      <c r="AE206">
        <f>ABS(AA206)</f>
        <v>8.3673976047299163</v>
      </c>
      <c r="AF206">
        <f t="shared" si="214"/>
        <v>6.7429519649623728</v>
      </c>
      <c r="AG206">
        <f t="shared" si="215"/>
        <v>6.0386040383350235</v>
      </c>
      <c r="AH206" s="9">
        <f t="shared" si="216"/>
        <v>141.73583498624507</v>
      </c>
      <c r="AI206" s="9">
        <f t="shared" si="217"/>
        <v>70.013342675639947</v>
      </c>
      <c r="AJ206" s="9">
        <f t="shared" si="218"/>
        <v>45.467401201789926</v>
      </c>
      <c r="AK206" s="9">
        <f t="shared" si="219"/>
        <v>36.464738731796054</v>
      </c>
      <c r="AL206" s="21">
        <f>Z206/C206</f>
        <v>8.8879312842621572E-2</v>
      </c>
      <c r="AM206" s="21">
        <f t="shared" si="220"/>
        <v>6.2467088043754684E-2</v>
      </c>
      <c r="AN206" s="21">
        <f t="shared" si="221"/>
        <v>5.0339734522954954E-2</v>
      </c>
      <c r="AO206" s="21">
        <f t="shared" si="222"/>
        <v>4.5081401403802686E-2</v>
      </c>
      <c r="AP206" s="21">
        <f>ABS(AL206)</f>
        <v>8.8879312842621572E-2</v>
      </c>
      <c r="AQ206" s="21">
        <f t="shared" si="223"/>
        <v>6.2467088043754684E-2</v>
      </c>
      <c r="AR206" s="21">
        <f t="shared" si="224"/>
        <v>5.0339734522954954E-2</v>
      </c>
      <c r="AS206" s="21">
        <f t="shared" si="209"/>
        <v>4.5081401403802686E-2</v>
      </c>
      <c r="AT206" s="21"/>
      <c r="AZ206">
        <f t="shared" si="277"/>
        <v>162.30327658224132</v>
      </c>
      <c r="BA206">
        <f t="shared" si="261"/>
        <v>165.03434941653367</v>
      </c>
      <c r="BB206">
        <f t="shared" si="262"/>
        <v>166.17420804812986</v>
      </c>
      <c r="BC206">
        <f t="shared" si="263"/>
        <v>166.04495987045584</v>
      </c>
      <c r="BD206" s="9">
        <f t="shared" si="225"/>
        <v>5.6667244177586724</v>
      </c>
      <c r="BE206" s="9">
        <f t="shared" si="226"/>
        <v>2.9356515834663242</v>
      </c>
      <c r="BF206" s="9">
        <f t="shared" si="227"/>
        <v>1.7957929518701405</v>
      </c>
      <c r="BG206" s="9">
        <f t="shared" si="228"/>
        <v>1.9250411295441552</v>
      </c>
      <c r="BH206">
        <f t="shared" si="229"/>
        <v>5.6667244177586724</v>
      </c>
      <c r="BI206">
        <f t="shared" si="230"/>
        <v>2.9356515834663242</v>
      </c>
      <c r="BJ206">
        <f t="shared" si="231"/>
        <v>1.7957929518701405</v>
      </c>
      <c r="BK206">
        <f t="shared" si="232"/>
        <v>1.9250411295441552</v>
      </c>
      <c r="BL206" s="9">
        <f t="shared" si="233"/>
        <v>32.111765626822368</v>
      </c>
      <c r="BM206" s="9">
        <f t="shared" si="234"/>
        <v>8.6180502195083371</v>
      </c>
      <c r="BN206" s="9">
        <f t="shared" si="235"/>
        <v>3.2248723259864729</v>
      </c>
      <c r="BO206" s="9">
        <f t="shared" si="236"/>
        <v>3.7057833504366369</v>
      </c>
      <c r="BP206" s="21">
        <f t="shared" si="237"/>
        <v>3.3736526665607822E-2</v>
      </c>
      <c r="BQ206" s="21">
        <f t="shared" si="238"/>
        <v>1.7477237399470661E-2</v>
      </c>
      <c r="BR206" s="21">
        <f t="shared" si="239"/>
        <v>1.0691152831928247E-2</v>
      </c>
      <c r="BS206" s="21">
        <f t="shared" si="240"/>
        <v>1.1460624623941958E-2</v>
      </c>
      <c r="BT206" s="21">
        <f t="shared" si="241"/>
        <v>3.3736526665607822E-2</v>
      </c>
      <c r="BU206" s="21">
        <f t="shared" si="242"/>
        <v>1.7477237399470661E-2</v>
      </c>
      <c r="BV206" s="21">
        <f t="shared" si="243"/>
        <v>1.0691152831928247E-2</v>
      </c>
      <c r="BW206" s="21">
        <f t="shared" si="244"/>
        <v>1.1460624623941958E-2</v>
      </c>
      <c r="CA206">
        <f t="shared" si="264"/>
        <v>127.20594603503764</v>
      </c>
      <c r="CC206">
        <f t="shared" si="265"/>
        <v>1.1263274280663267</v>
      </c>
      <c r="CD206" s="9">
        <f t="shared" si="245"/>
        <v>128.33227346310397</v>
      </c>
      <c r="CE206">
        <f t="shared" si="246"/>
        <v>5.6166245368960404</v>
      </c>
      <c r="CG206">
        <f t="shared" si="266"/>
        <v>1.1260528497147779</v>
      </c>
      <c r="CH206" s="9">
        <f t="shared" si="247"/>
        <v>128.33199888475241</v>
      </c>
      <c r="CI206">
        <f t="shared" si="248"/>
        <v>5.6168991152476053</v>
      </c>
      <c r="CK206">
        <f t="shared" si="267"/>
        <v>1.5444743524747007</v>
      </c>
      <c r="CL206" s="9">
        <f t="shared" si="249"/>
        <v>128.75042038751235</v>
      </c>
      <c r="CM206">
        <f t="shared" si="250"/>
        <v>5.1984776124876646</v>
      </c>
      <c r="CO206">
        <f t="shared" si="268"/>
        <v>2.0397224450199802</v>
      </c>
      <c r="CP206" s="9">
        <f t="shared" si="251"/>
        <v>129.24566848005762</v>
      </c>
      <c r="CQ206">
        <f t="shared" si="252"/>
        <v>4.703229519942397</v>
      </c>
      <c r="CY206">
        <f t="shared" si="208"/>
        <v>166.17420804812986</v>
      </c>
      <c r="DA206">
        <f t="shared" si="269"/>
        <v>0.84456686528476599</v>
      </c>
      <c r="DB206" s="9">
        <f t="shared" si="253"/>
        <v>167.01877491341463</v>
      </c>
      <c r="DC206">
        <f t="shared" si="254"/>
        <v>0.95122608658536478</v>
      </c>
      <c r="DE206">
        <f t="shared" si="270"/>
        <v>0.71832338965462328</v>
      </c>
      <c r="DF206" s="9">
        <f t="shared" si="255"/>
        <v>166.89253143778447</v>
      </c>
      <c r="DG206">
        <f t="shared" si="256"/>
        <v>1.0774695622155264</v>
      </c>
      <c r="DI206">
        <f t="shared" si="271"/>
        <v>-1.5055773066076639E-2</v>
      </c>
      <c r="DJ206" s="9">
        <f t="shared" si="257"/>
        <v>166.15915227506378</v>
      </c>
      <c r="DK206">
        <f t="shared" si="258"/>
        <v>1.8108487249362213</v>
      </c>
      <c r="DM206">
        <f t="shared" si="272"/>
        <v>-0.55034820585634325</v>
      </c>
      <c r="DN206" s="9">
        <f t="shared" si="259"/>
        <v>165.6238598422735</v>
      </c>
      <c r="DO206">
        <f t="shared" si="260"/>
        <v>2.3461411577264926</v>
      </c>
    </row>
    <row r="207" spans="1:119" x14ac:dyDescent="0.2">
      <c r="A207" s="3">
        <v>44076</v>
      </c>
      <c r="B207" s="4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  <c r="R207">
        <f t="shared" si="273"/>
        <v>123.94845775137624</v>
      </c>
      <c r="S207">
        <f t="shared" si="274"/>
        <v>128.25906762878367</v>
      </c>
      <c r="T207">
        <f t="shared" si="275"/>
        <v>131.25171721401506</v>
      </c>
      <c r="U207">
        <f t="shared" si="276"/>
        <v>132.6204051115663</v>
      </c>
      <c r="V207">
        <f>ABS($C207-R207)/$C207*100</f>
        <v>5.5081420622857618</v>
      </c>
      <c r="W207">
        <f>ABS($C207-S207)/$C207*100</f>
        <v>2.2219572758811235</v>
      </c>
      <c r="X207">
        <f>ABS($C207-T207)/$C207*100</f>
        <v>5.9483127615177246E-2</v>
      </c>
      <c r="Y207">
        <f>ABS($C207-U207)/$C207*100</f>
        <v>1.1028995986446004</v>
      </c>
      <c r="Z207" s="9">
        <f t="shared" si="210"/>
        <v>7.225233248623752</v>
      </c>
      <c r="AA207" s="9">
        <f t="shared" si="211"/>
        <v>2.9146233712163223</v>
      </c>
      <c r="AB207" s="9">
        <f t="shared" si="212"/>
        <v>-7.8026214015068263E-2</v>
      </c>
      <c r="AC207" s="9">
        <f t="shared" si="213"/>
        <v>-1.4467141115663082</v>
      </c>
      <c r="AD207">
        <f>ABS(Z207)</f>
        <v>7.225233248623752</v>
      </c>
      <c r="AE207">
        <f>ABS(AA207)</f>
        <v>2.9146233712163223</v>
      </c>
      <c r="AF207">
        <f t="shared" si="214"/>
        <v>7.8026214015068263E-2</v>
      </c>
      <c r="AG207">
        <f t="shared" si="215"/>
        <v>1.4467141115663082</v>
      </c>
      <c r="AH207" s="9">
        <f t="shared" si="216"/>
        <v>52.203995497018134</v>
      </c>
      <c r="AI207" s="9">
        <f t="shared" si="217"/>
        <v>8.4950293960403993</v>
      </c>
      <c r="AJ207" s="9">
        <f t="shared" si="218"/>
        <v>6.0880900735252354E-3</v>
      </c>
      <c r="AK207" s="9">
        <f t="shared" si="219"/>
        <v>2.0929817206050925</v>
      </c>
      <c r="AL207" s="21">
        <f>Z207/C207</f>
        <v>5.5081420622857619E-2</v>
      </c>
      <c r="AM207" s="21">
        <f t="shared" si="220"/>
        <v>2.2219572758811236E-2</v>
      </c>
      <c r="AN207" s="21">
        <f t="shared" si="221"/>
        <v>-5.9483127615177244E-4</v>
      </c>
      <c r="AO207" s="21">
        <f t="shared" si="222"/>
        <v>-1.1028995986446005E-2</v>
      </c>
      <c r="AP207" s="21">
        <f>ABS(AL207)</f>
        <v>5.5081420622857619E-2</v>
      </c>
      <c r="AQ207" s="21">
        <f t="shared" si="223"/>
        <v>2.2219572758811236E-2</v>
      </c>
      <c r="AR207" s="21">
        <f t="shared" si="224"/>
        <v>5.9483127615177244E-4</v>
      </c>
      <c r="AS207" s="21">
        <f t="shared" si="209"/>
        <v>1.1028995986446005E-2</v>
      </c>
      <c r="AT207" s="21"/>
      <c r="AZ207">
        <f t="shared" si="277"/>
        <v>163.2099524890827</v>
      </c>
      <c r="BA207">
        <f t="shared" si="261"/>
        <v>165.97375792324289</v>
      </c>
      <c r="BB207">
        <f t="shared" si="262"/>
        <v>167.25168381925192</v>
      </c>
      <c r="BC207">
        <f t="shared" si="263"/>
        <v>167.54649195150029</v>
      </c>
      <c r="BD207" s="9">
        <f t="shared" si="225"/>
        <v>9.2600485109173007</v>
      </c>
      <c r="BE207" s="9">
        <f t="shared" si="226"/>
        <v>6.4962430767571107</v>
      </c>
      <c r="BF207" s="9">
        <f t="shared" si="227"/>
        <v>5.2183171807480733</v>
      </c>
      <c r="BG207" s="9">
        <f t="shared" si="228"/>
        <v>4.9235090484997102</v>
      </c>
      <c r="BH207">
        <f t="shared" si="229"/>
        <v>9.2600485109173007</v>
      </c>
      <c r="BI207">
        <f t="shared" si="230"/>
        <v>6.4962430767571107</v>
      </c>
      <c r="BJ207">
        <f t="shared" si="231"/>
        <v>5.2183171807480733</v>
      </c>
      <c r="BK207">
        <f t="shared" si="232"/>
        <v>4.9235090484997102</v>
      </c>
      <c r="BL207" s="9">
        <f t="shared" si="233"/>
        <v>85.748498424541722</v>
      </c>
      <c r="BM207" s="9">
        <f t="shared" si="234"/>
        <v>42.201174112314689</v>
      </c>
      <c r="BN207" s="9">
        <f t="shared" si="235"/>
        <v>27.23083419889052</v>
      </c>
      <c r="BO207" s="9">
        <f t="shared" si="236"/>
        <v>24.24094135065852</v>
      </c>
      <c r="BP207" s="21">
        <f t="shared" si="237"/>
        <v>5.3690777858332019E-2</v>
      </c>
      <c r="BQ207" s="21">
        <f t="shared" si="238"/>
        <v>3.7665930533374962E-2</v>
      </c>
      <c r="BR207" s="21">
        <f t="shared" si="239"/>
        <v>3.0256375894310301E-2</v>
      </c>
      <c r="BS207" s="21">
        <f t="shared" si="240"/>
        <v>2.8547045978736384E-2</v>
      </c>
      <c r="BT207" s="21">
        <f t="shared" si="241"/>
        <v>5.3690777858332019E-2</v>
      </c>
      <c r="BU207" s="21">
        <f t="shared" si="242"/>
        <v>3.7665930533374962E-2</v>
      </c>
      <c r="BV207" s="21">
        <f t="shared" si="243"/>
        <v>3.0256375894310301E-2</v>
      </c>
      <c r="BW207" s="21">
        <f t="shared" si="244"/>
        <v>2.8547045978736384E-2</v>
      </c>
      <c r="CA207">
        <f t="shared" si="264"/>
        <v>131.25171721401506</v>
      </c>
      <c r="CC207">
        <f t="shared" si="265"/>
        <v>1.5934384282121012</v>
      </c>
      <c r="CD207" s="9">
        <f t="shared" si="245"/>
        <v>132.84515564222716</v>
      </c>
      <c r="CE207">
        <f t="shared" si="246"/>
        <v>1.6714646422271642</v>
      </c>
      <c r="CG207">
        <f t="shared" si="266"/>
        <v>2.1771514482493286</v>
      </c>
      <c r="CH207" s="9">
        <f t="shared" si="247"/>
        <v>133.42886866226439</v>
      </c>
      <c r="CI207">
        <f t="shared" si="248"/>
        <v>2.2551776622644013</v>
      </c>
      <c r="CK207">
        <f t="shared" si="267"/>
        <v>3.1953302579664946</v>
      </c>
      <c r="CL207" s="9">
        <f t="shared" si="249"/>
        <v>134.44704747198156</v>
      </c>
      <c r="CM207">
        <f t="shared" si="250"/>
        <v>3.2733564719815718</v>
      </c>
      <c r="CO207">
        <f t="shared" si="268"/>
        <v>3.7649243562233767</v>
      </c>
      <c r="CP207" s="9">
        <f t="shared" si="251"/>
        <v>135.01664157023845</v>
      </c>
      <c r="CQ207">
        <f t="shared" si="252"/>
        <v>3.8429505702384574</v>
      </c>
      <c r="CY207">
        <f t="shared" si="208"/>
        <v>167.25168381925192</v>
      </c>
      <c r="DA207">
        <f t="shared" si="269"/>
        <v>0.88183229021873422</v>
      </c>
      <c r="DB207" s="9">
        <f t="shared" si="253"/>
        <v>168.13351610947066</v>
      </c>
      <c r="DC207">
        <f t="shared" si="254"/>
        <v>4.3364848905293343</v>
      </c>
      <c r="DE207">
        <f t="shared" si="270"/>
        <v>0.84761824698290311</v>
      </c>
      <c r="DF207" s="9">
        <f t="shared" si="255"/>
        <v>168.09930206623483</v>
      </c>
      <c r="DG207">
        <f t="shared" si="256"/>
        <v>4.3706989337651692</v>
      </c>
      <c r="DI207">
        <f t="shared" si="271"/>
        <v>0.7060150460980984</v>
      </c>
      <c r="DJ207" s="9">
        <f t="shared" si="257"/>
        <v>167.95769886535001</v>
      </c>
      <c r="DK207">
        <f t="shared" si="258"/>
        <v>4.5123021346499854</v>
      </c>
      <c r="DM207">
        <f t="shared" si="272"/>
        <v>0.84958041434508969</v>
      </c>
      <c r="DN207" s="9">
        <f t="shared" si="259"/>
        <v>168.10126423359702</v>
      </c>
      <c r="DO207">
        <f t="shared" si="260"/>
        <v>4.368736766402975</v>
      </c>
    </row>
    <row r="208" spans="1:119" x14ac:dyDescent="0.2">
      <c r="A208" s="3">
        <v>44077</v>
      </c>
      <c r="B208" s="4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  <c r="R208">
        <f t="shared" si="273"/>
        <v>125.10449507115604</v>
      </c>
      <c r="S208">
        <f t="shared" si="274"/>
        <v>129.19174710757289</v>
      </c>
      <c r="T208">
        <f t="shared" si="275"/>
        <v>131.204901485606</v>
      </c>
      <c r="U208">
        <f t="shared" si="276"/>
        <v>131.49196810454458</v>
      </c>
      <c r="V208">
        <f>ABS($C208-R208)/$C208*100</f>
        <v>3.6733427783089891</v>
      </c>
      <c r="W208">
        <f>ABS($C208-S208)/$C208*100</f>
        <v>7.0604239631359214</v>
      </c>
      <c r="X208">
        <f>ABS($C208-T208)/$C208*100</f>
        <v>8.7287128905703106</v>
      </c>
      <c r="Y208">
        <f>ABS($C208-U208)/$C208*100</f>
        <v>8.966603271475508</v>
      </c>
      <c r="Z208" s="9">
        <f t="shared" si="210"/>
        <v>-4.4326890711560338</v>
      </c>
      <c r="AA208" s="9">
        <f t="shared" si="211"/>
        <v>-8.5199411075728904</v>
      </c>
      <c r="AB208" s="9">
        <f t="shared" si="212"/>
        <v>-10.533095485605998</v>
      </c>
      <c r="AC208" s="9">
        <f t="shared" si="213"/>
        <v>-10.820162104544579</v>
      </c>
      <c r="AD208">
        <f>ABS(Z208)</f>
        <v>4.4326890711560338</v>
      </c>
      <c r="AE208">
        <f>ABS(AA208)</f>
        <v>8.5199411075728904</v>
      </c>
      <c r="AF208">
        <f t="shared" si="214"/>
        <v>10.533095485605998</v>
      </c>
      <c r="AG208">
        <f t="shared" si="215"/>
        <v>10.820162104544579</v>
      </c>
      <c r="AH208" s="9">
        <f t="shared" si="216"/>
        <v>19.648732401546141</v>
      </c>
      <c r="AI208" s="9">
        <f t="shared" si="217"/>
        <v>72.589396476510373</v>
      </c>
      <c r="AJ208" s="9">
        <f t="shared" si="218"/>
        <v>110.94610050889345</v>
      </c>
      <c r="AK208" s="9">
        <f t="shared" si="219"/>
        <v>117.07590796862257</v>
      </c>
      <c r="AL208" s="21">
        <f>Z208/C208</f>
        <v>-3.6733427783089891E-2</v>
      </c>
      <c r="AM208" s="21">
        <f t="shared" si="220"/>
        <v>-7.0604239631359214E-2</v>
      </c>
      <c r="AN208" s="21">
        <f t="shared" si="221"/>
        <v>-8.7287128905703101E-2</v>
      </c>
      <c r="AO208" s="21">
        <f t="shared" si="222"/>
        <v>-8.9666032714755081E-2</v>
      </c>
      <c r="AP208" s="21">
        <f>ABS(AL208)</f>
        <v>3.6733427783089891E-2</v>
      </c>
      <c r="AQ208" s="21">
        <f t="shared" si="223"/>
        <v>7.0604239631359214E-2</v>
      </c>
      <c r="AR208" s="21">
        <f t="shared" si="224"/>
        <v>8.7287128905703101E-2</v>
      </c>
      <c r="AS208" s="21">
        <f t="shared" si="209"/>
        <v>8.9666032714755081E-2</v>
      </c>
      <c r="AT208" s="21"/>
      <c r="AZ208">
        <f t="shared" si="277"/>
        <v>164.69156025082944</v>
      </c>
      <c r="BA208">
        <f t="shared" si="261"/>
        <v>168.05255570780514</v>
      </c>
      <c r="BB208">
        <f t="shared" si="262"/>
        <v>170.38267412770077</v>
      </c>
      <c r="BC208">
        <f t="shared" si="263"/>
        <v>171.38682900933006</v>
      </c>
      <c r="BD208" s="9">
        <f t="shared" si="225"/>
        <v>1.608442749170564</v>
      </c>
      <c r="BE208" s="9">
        <f t="shared" si="226"/>
        <v>-1.7525527078051368</v>
      </c>
      <c r="BF208" s="9">
        <f t="shared" si="227"/>
        <v>-4.0826711277007632</v>
      </c>
      <c r="BG208" s="9">
        <f t="shared" si="228"/>
        <v>-5.0868260093300535</v>
      </c>
      <c r="BH208">
        <f t="shared" si="229"/>
        <v>1.608442749170564</v>
      </c>
      <c r="BI208">
        <f t="shared" si="230"/>
        <v>1.7525527078051368</v>
      </c>
      <c r="BJ208">
        <f t="shared" si="231"/>
        <v>4.0826711277007632</v>
      </c>
      <c r="BK208">
        <f t="shared" si="232"/>
        <v>5.0868260093300535</v>
      </c>
      <c r="BL208" s="9">
        <f t="shared" si="233"/>
        <v>2.5870880773593616</v>
      </c>
      <c r="BM208" s="9">
        <f t="shared" si="234"/>
        <v>3.0714409936351172</v>
      </c>
      <c r="BN208" s="9">
        <f t="shared" si="235"/>
        <v>16.668203536961421</v>
      </c>
      <c r="BO208" s="9">
        <f t="shared" si="236"/>
        <v>25.875798849196716</v>
      </c>
      <c r="BP208" s="21">
        <f t="shared" si="237"/>
        <v>9.6719345769979564E-3</v>
      </c>
      <c r="BQ208" s="21">
        <f t="shared" si="238"/>
        <v>-1.0538500758807183E-2</v>
      </c>
      <c r="BR208" s="21">
        <f t="shared" si="239"/>
        <v>-2.4550036404393589E-2</v>
      </c>
      <c r="BS208" s="21">
        <f t="shared" si="240"/>
        <v>-3.0588249654632017E-2</v>
      </c>
      <c r="BT208" s="21">
        <f t="shared" si="241"/>
        <v>9.6719345769979564E-3</v>
      </c>
      <c r="BU208" s="21">
        <f t="shared" si="242"/>
        <v>1.0538500758807183E-2</v>
      </c>
      <c r="BV208" s="21">
        <f t="shared" si="243"/>
        <v>2.4550036404393589E-2</v>
      </c>
      <c r="BW208" s="21">
        <f t="shared" si="244"/>
        <v>3.0588249654632017E-2</v>
      </c>
      <c r="CA208">
        <f t="shared" si="264"/>
        <v>131.204901485606</v>
      </c>
      <c r="CC208">
        <f t="shared" si="265"/>
        <v>1.3309977631527157</v>
      </c>
      <c r="CD208" s="9">
        <f t="shared" si="245"/>
        <v>132.53589924875871</v>
      </c>
      <c r="CE208">
        <f t="shared" si="246"/>
        <v>11.864093248758707</v>
      </c>
      <c r="CG208">
        <f t="shared" si="266"/>
        <v>1.3765232646523096</v>
      </c>
      <c r="CH208" s="9">
        <f t="shared" si="247"/>
        <v>132.58142475025832</v>
      </c>
      <c r="CI208">
        <f t="shared" si="248"/>
        <v>11.909618750258318</v>
      </c>
      <c r="CK208">
        <f t="shared" si="267"/>
        <v>1.0555139069586297</v>
      </c>
      <c r="CL208" s="9">
        <f t="shared" si="249"/>
        <v>132.26041539256462</v>
      </c>
      <c r="CM208">
        <f t="shared" si="250"/>
        <v>11.588609392564621</v>
      </c>
      <c r="CO208">
        <f t="shared" si="268"/>
        <v>0.48682788343948297</v>
      </c>
      <c r="CP208" s="9">
        <f t="shared" si="251"/>
        <v>131.69172936904548</v>
      </c>
      <c r="CQ208">
        <f t="shared" si="252"/>
        <v>11.019923369045472</v>
      </c>
      <c r="CY208">
        <f t="shared" si="208"/>
        <v>170.38267412770077</v>
      </c>
      <c r="DA208">
        <f t="shared" si="269"/>
        <v>1.2416975731355517</v>
      </c>
      <c r="DB208" s="9">
        <f t="shared" si="253"/>
        <v>171.62437170083632</v>
      </c>
      <c r="DC208">
        <f t="shared" si="254"/>
        <v>5.3243687008363167</v>
      </c>
      <c r="DE208">
        <f t="shared" si="270"/>
        <v>1.6696321891106418</v>
      </c>
      <c r="DF208" s="9">
        <f t="shared" si="255"/>
        <v>172.05230631681141</v>
      </c>
      <c r="DG208">
        <f t="shared" si="256"/>
        <v>5.7523033168114068</v>
      </c>
      <c r="DI208">
        <f t="shared" si="271"/>
        <v>2.3064987192495905</v>
      </c>
      <c r="DJ208" s="9">
        <f t="shared" si="257"/>
        <v>172.68917284695036</v>
      </c>
      <c r="DK208">
        <f t="shared" si="258"/>
        <v>6.3891698469503524</v>
      </c>
      <c r="DM208">
        <f t="shared" si="272"/>
        <v>2.8115929232743184</v>
      </c>
      <c r="DN208" s="9">
        <f t="shared" si="259"/>
        <v>173.1942670509751</v>
      </c>
      <c r="DO208">
        <f t="shared" si="260"/>
        <v>6.8942640509750959</v>
      </c>
    </row>
    <row r="209" spans="1:119" x14ac:dyDescent="0.2">
      <c r="A209" s="3">
        <v>44078</v>
      </c>
      <c r="B209" s="4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  <c r="R209">
        <f t="shared" si="273"/>
        <v>124.39526481977107</v>
      </c>
      <c r="S209">
        <f t="shared" si="274"/>
        <v>126.46536595314956</v>
      </c>
      <c r="T209">
        <f t="shared" si="275"/>
        <v>124.8850441942424</v>
      </c>
      <c r="U209">
        <f t="shared" si="276"/>
        <v>123.0522416629998</v>
      </c>
      <c r="V209">
        <f>ABS($C209-R209)/$C209*100</f>
        <v>3.0174272451857576</v>
      </c>
      <c r="W209">
        <f>ABS($C209-S209)/$C209*100</f>
        <v>4.731772989832626</v>
      </c>
      <c r="X209">
        <f>ABS($C209-T209)/$C209*100</f>
        <v>3.4230360209610642</v>
      </c>
      <c r="Y209">
        <f>ABS($C209-U209)/$C209*100</f>
        <v>1.9052081382789336</v>
      </c>
      <c r="Z209" s="9">
        <f t="shared" si="210"/>
        <v>-3.6435938197710698</v>
      </c>
      <c r="AA209" s="9">
        <f t="shared" si="211"/>
        <v>-5.713694953149556</v>
      </c>
      <c r="AB209" s="9">
        <f t="shared" si="212"/>
        <v>-4.1333731942423952</v>
      </c>
      <c r="AC209" s="9">
        <f t="shared" si="213"/>
        <v>-2.3005706629998031</v>
      </c>
      <c r="AD209">
        <f>ABS(Z209)</f>
        <v>3.6435938197710698</v>
      </c>
      <c r="AE209">
        <f>ABS(AA209)</f>
        <v>5.713694953149556</v>
      </c>
      <c r="AF209">
        <f t="shared" si="214"/>
        <v>4.1333731942423952</v>
      </c>
      <c r="AG209">
        <f t="shared" si="215"/>
        <v>2.3005706629998031</v>
      </c>
      <c r="AH209" s="9">
        <f t="shared" si="216"/>
        <v>13.275775923473935</v>
      </c>
      <c r="AI209" s="9">
        <f t="shared" si="217"/>
        <v>32.646310017646705</v>
      </c>
      <c r="AJ209" s="9">
        <f t="shared" si="218"/>
        <v>17.084773962881581</v>
      </c>
      <c r="AK209" s="9">
        <f t="shared" si="219"/>
        <v>5.2926253754553532</v>
      </c>
      <c r="AL209" s="21">
        <f>Z209/C209</f>
        <v>-3.0174272451857578E-2</v>
      </c>
      <c r="AM209" s="21">
        <f t="shared" si="220"/>
        <v>-4.7317729898326256E-2</v>
      </c>
      <c r="AN209" s="21">
        <f t="shared" si="221"/>
        <v>-3.4230360209610643E-2</v>
      </c>
      <c r="AO209" s="21">
        <f t="shared" si="222"/>
        <v>-1.9052081382789337E-2</v>
      </c>
      <c r="AP209" s="21">
        <f>ABS(AL209)</f>
        <v>3.0174272451857578E-2</v>
      </c>
      <c r="AQ209" s="21">
        <f t="shared" si="223"/>
        <v>4.7317729898326256E-2</v>
      </c>
      <c r="AR209" s="21">
        <f t="shared" si="224"/>
        <v>3.4230360209610643E-2</v>
      </c>
      <c r="AS209" s="21">
        <f t="shared" si="209"/>
        <v>1.9052081382789337E-2</v>
      </c>
      <c r="AT209" s="21"/>
      <c r="AZ209">
        <f t="shared" si="277"/>
        <v>164.9489110906967</v>
      </c>
      <c r="BA209">
        <f t="shared" si="261"/>
        <v>167.49173884130749</v>
      </c>
      <c r="BB209">
        <f t="shared" si="262"/>
        <v>167.93307145108031</v>
      </c>
      <c r="BC209">
        <f t="shared" si="263"/>
        <v>167.41910472205262</v>
      </c>
      <c r="BD209" s="9">
        <f t="shared" si="225"/>
        <v>1.7410909093032956</v>
      </c>
      <c r="BE209" s="9">
        <f t="shared" si="226"/>
        <v>-0.80173684130750189</v>
      </c>
      <c r="BF209" s="9">
        <f t="shared" si="227"/>
        <v>-1.2430694510803164</v>
      </c>
      <c r="BG209" s="9">
        <f t="shared" si="228"/>
        <v>-0.72910272205263027</v>
      </c>
      <c r="BH209">
        <f t="shared" si="229"/>
        <v>1.7410909093032956</v>
      </c>
      <c r="BI209">
        <f t="shared" si="230"/>
        <v>0.80173684130750189</v>
      </c>
      <c r="BJ209">
        <f t="shared" si="231"/>
        <v>1.2430694510803164</v>
      </c>
      <c r="BK209">
        <f t="shared" si="232"/>
        <v>0.72910272205263027</v>
      </c>
      <c r="BL209" s="9">
        <f t="shared" si="233"/>
        <v>3.0313975544585765</v>
      </c>
      <c r="BM209" s="9">
        <f t="shared" si="234"/>
        <v>0.64278196270973043</v>
      </c>
      <c r="BN209" s="9">
        <f t="shared" si="235"/>
        <v>1.5452216602091191</v>
      </c>
      <c r="BO209" s="9">
        <f t="shared" si="236"/>
        <v>0.53159077930455501</v>
      </c>
      <c r="BP209" s="21">
        <f t="shared" si="237"/>
        <v>1.0445083018856138E-2</v>
      </c>
      <c r="BQ209" s="21">
        <f t="shared" si="238"/>
        <v>-4.8097476254604756E-3</v>
      </c>
      <c r="BR209" s="21">
        <f t="shared" si="239"/>
        <v>-7.4573725848315515E-3</v>
      </c>
      <c r="BS209" s="21">
        <f t="shared" si="240"/>
        <v>-4.3740039192790361E-3</v>
      </c>
      <c r="BT209" s="21">
        <f t="shared" si="241"/>
        <v>1.0445083018856138E-2</v>
      </c>
      <c r="BU209" s="21">
        <f t="shared" si="242"/>
        <v>4.8097476254604756E-3</v>
      </c>
      <c r="BV209" s="21">
        <f t="shared" si="243"/>
        <v>7.4573725848315515E-3</v>
      </c>
      <c r="BW209" s="21">
        <f t="shared" si="244"/>
        <v>4.3740039192790361E-3</v>
      </c>
      <c r="CA209">
        <f t="shared" si="264"/>
        <v>124.8850441942424</v>
      </c>
      <c r="CC209">
        <f t="shared" si="265"/>
        <v>0.10686095443010446</v>
      </c>
      <c r="CD209" s="9">
        <f t="shared" si="245"/>
        <v>124.9919051486725</v>
      </c>
      <c r="CE209">
        <f t="shared" si="246"/>
        <v>4.2402341486724993</v>
      </c>
      <c r="CG209">
        <f t="shared" si="266"/>
        <v>-1.3941737355134194</v>
      </c>
      <c r="CH209" s="9">
        <f t="shared" si="247"/>
        <v>123.49087045872898</v>
      </c>
      <c r="CI209">
        <f t="shared" si="248"/>
        <v>2.7391994587289759</v>
      </c>
      <c r="CK209">
        <f t="shared" si="267"/>
        <v>-3.8122310839340452</v>
      </c>
      <c r="CL209" s="9">
        <f t="shared" si="249"/>
        <v>121.07281311030835</v>
      </c>
      <c r="CM209">
        <f t="shared" si="250"/>
        <v>0.32114211030834383</v>
      </c>
      <c r="CO209">
        <f t="shared" si="268"/>
        <v>-5.3669213668911722</v>
      </c>
      <c r="CP209" s="9">
        <f t="shared" si="251"/>
        <v>119.51812282735122</v>
      </c>
      <c r="CQ209">
        <f t="shared" si="252"/>
        <v>1.2335481726487814</v>
      </c>
      <c r="CY209">
        <f t="shared" ref="CY209:CY254" si="278">($CX$2*$E208)+((1-$CX$2)*CY208)</f>
        <v>167.93307145108031</v>
      </c>
      <c r="DA209">
        <f t="shared" si="269"/>
        <v>0.65108953317459028</v>
      </c>
      <c r="DB209" s="9">
        <f t="shared" si="253"/>
        <v>168.58416098425491</v>
      </c>
      <c r="DC209">
        <f t="shared" si="254"/>
        <v>1.8941589842549149</v>
      </c>
      <c r="DE209">
        <f t="shared" si="270"/>
        <v>0.1867076374474459</v>
      </c>
      <c r="DF209" s="9">
        <f t="shared" si="255"/>
        <v>168.11977908852776</v>
      </c>
      <c r="DG209">
        <f t="shared" si="256"/>
        <v>1.4297770885277714</v>
      </c>
      <c r="DI209">
        <f t="shared" si="271"/>
        <v>-0.83252820202464173</v>
      </c>
      <c r="DJ209" s="9">
        <f t="shared" si="257"/>
        <v>167.10054324905568</v>
      </c>
      <c r="DK209">
        <f t="shared" si="258"/>
        <v>0.41054124905568301</v>
      </c>
      <c r="DM209">
        <f t="shared" si="272"/>
        <v>-1.7130352926351891</v>
      </c>
      <c r="DN209" s="9">
        <f t="shared" si="259"/>
        <v>166.22003615844511</v>
      </c>
      <c r="DO209">
        <f t="shared" si="260"/>
        <v>0.46996584155488108</v>
      </c>
    </row>
    <row r="210" spans="1:119" x14ac:dyDescent="0.2">
      <c r="A210" s="3">
        <v>44082</v>
      </c>
      <c r="B210" s="4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  <c r="R210">
        <f t="shared" si="273"/>
        <v>123.8122898086077</v>
      </c>
      <c r="S210">
        <f t="shared" si="274"/>
        <v>124.63698356814169</v>
      </c>
      <c r="T210">
        <f t="shared" si="275"/>
        <v>122.40502027769696</v>
      </c>
      <c r="U210">
        <f t="shared" si="276"/>
        <v>121.25779654585995</v>
      </c>
      <c r="V210">
        <f>ABS($C210-R210)/$C210*100</f>
        <v>9.9325432867989303</v>
      </c>
      <c r="W210">
        <f>ABS($C210-S210)/$C210*100</f>
        <v>10.664786285926631</v>
      </c>
      <c r="X210">
        <f>ABS($C210-T210)/$C210*100</f>
        <v>8.683033089853339</v>
      </c>
      <c r="Y210">
        <f>ABS($C210-U210)/$C210*100</f>
        <v>7.6644167412277611</v>
      </c>
      <c r="Z210" s="9">
        <f t="shared" si="210"/>
        <v>-11.186595808607706</v>
      </c>
      <c r="AA210" s="9">
        <f t="shared" si="211"/>
        <v>-12.011289568141692</v>
      </c>
      <c r="AB210" s="9">
        <f t="shared" si="212"/>
        <v>-9.7793262776969669</v>
      </c>
      <c r="AC210" s="9">
        <f t="shared" si="213"/>
        <v>-8.6321025458599507</v>
      </c>
      <c r="AD210">
        <f>ABS(Z210)</f>
        <v>11.186595808607706</v>
      </c>
      <c r="AE210">
        <f>ABS(AA210)</f>
        <v>12.011289568141692</v>
      </c>
      <c r="AF210">
        <f t="shared" si="214"/>
        <v>9.7793262776969669</v>
      </c>
      <c r="AG210">
        <f t="shared" si="215"/>
        <v>8.6321025458599507</v>
      </c>
      <c r="AH210" s="9">
        <f t="shared" si="216"/>
        <v>125.13992578515949</v>
      </c>
      <c r="AI210" s="9">
        <f t="shared" si="217"/>
        <v>144.27107708974941</v>
      </c>
      <c r="AJ210" s="9">
        <f t="shared" si="218"/>
        <v>95.635222445654421</v>
      </c>
      <c r="AK210" s="9">
        <f t="shared" si="219"/>
        <v>74.513194362241848</v>
      </c>
      <c r="AL210" s="21">
        <f>Z210/C210</f>
        <v>-9.9325432867989311E-2</v>
      </c>
      <c r="AM210" s="21">
        <f t="shared" si="220"/>
        <v>-0.10664786285926631</v>
      </c>
      <c r="AN210" s="21">
        <f t="shared" si="221"/>
        <v>-8.6830330898533398E-2</v>
      </c>
      <c r="AO210" s="21">
        <f t="shared" si="222"/>
        <v>-7.6644167412277614E-2</v>
      </c>
      <c r="AP210" s="21">
        <f>ABS(AL210)</f>
        <v>9.9325432867989311E-2</v>
      </c>
      <c r="AQ210" s="21">
        <f t="shared" si="223"/>
        <v>0.10664786285926631</v>
      </c>
      <c r="AR210" s="21">
        <f t="shared" si="224"/>
        <v>8.6830330898533398E-2</v>
      </c>
      <c r="AS210" s="21">
        <f t="shared" si="209"/>
        <v>7.6644167412277614E-2</v>
      </c>
      <c r="AT210" s="21"/>
      <c r="AZ210">
        <f t="shared" si="277"/>
        <v>165.22748563618521</v>
      </c>
      <c r="BA210">
        <f t="shared" si="261"/>
        <v>167.2351830520891</v>
      </c>
      <c r="BB210">
        <f t="shared" si="262"/>
        <v>167.18722978043212</v>
      </c>
      <c r="BC210">
        <f t="shared" si="263"/>
        <v>166.85040459885158</v>
      </c>
      <c r="BD210" s="9">
        <f t="shared" si="225"/>
        <v>-0.95748163618520721</v>
      </c>
      <c r="BE210" s="9">
        <f t="shared" si="226"/>
        <v>-2.9651790520890984</v>
      </c>
      <c r="BF210" s="9">
        <f t="shared" si="227"/>
        <v>-2.9172257804321191</v>
      </c>
      <c r="BG210" s="9">
        <f t="shared" si="228"/>
        <v>-2.5804005988515826</v>
      </c>
      <c r="BH210">
        <f t="shared" si="229"/>
        <v>0.95748163618520721</v>
      </c>
      <c r="BI210">
        <f t="shared" si="230"/>
        <v>2.9651790520890984</v>
      </c>
      <c r="BJ210">
        <f t="shared" si="231"/>
        <v>2.9172257804321191</v>
      </c>
      <c r="BK210">
        <f t="shared" si="232"/>
        <v>2.5804005988515826</v>
      </c>
      <c r="BL210" s="9">
        <f t="shared" si="233"/>
        <v>0.91677108363190152</v>
      </c>
      <c r="BM210" s="9">
        <f t="shared" si="234"/>
        <v>8.7922868109480046</v>
      </c>
      <c r="BN210" s="9">
        <f t="shared" si="235"/>
        <v>8.5102062540177865</v>
      </c>
      <c r="BO210" s="9">
        <f t="shared" si="236"/>
        <v>6.6584672505536062</v>
      </c>
      <c r="BP210" s="21">
        <f t="shared" si="237"/>
        <v>-5.8287064763522332E-3</v>
      </c>
      <c r="BQ210" s="21">
        <f t="shared" si="238"/>
        <v>-1.8050642112902721E-2</v>
      </c>
      <c r="BR210" s="21">
        <f t="shared" si="239"/>
        <v>-1.7758724717825653E-2</v>
      </c>
      <c r="BS210" s="21">
        <f t="shared" si="240"/>
        <v>-1.5708288403350756E-2</v>
      </c>
      <c r="BT210" s="21">
        <f t="shared" si="241"/>
        <v>5.8287064763522332E-3</v>
      </c>
      <c r="BU210" s="21">
        <f t="shared" si="242"/>
        <v>1.8050642112902721E-2</v>
      </c>
      <c r="BV210" s="21">
        <f t="shared" si="243"/>
        <v>1.7758724717825653E-2</v>
      </c>
      <c r="BW210" s="21">
        <f t="shared" si="244"/>
        <v>1.5708288403350756E-2</v>
      </c>
      <c r="CA210">
        <f t="shared" si="264"/>
        <v>122.40502027769696</v>
      </c>
      <c r="CC210">
        <f t="shared" si="265"/>
        <v>-0.30704062492598172</v>
      </c>
      <c r="CD210" s="9">
        <f t="shared" si="245"/>
        <v>122.09797965277099</v>
      </c>
      <c r="CE210">
        <f t="shared" si="246"/>
        <v>9.4722856527709922</v>
      </c>
      <c r="CG210">
        <f t="shared" si="266"/>
        <v>-1.7850798006849447</v>
      </c>
      <c r="CH210" s="9">
        <f t="shared" si="247"/>
        <v>120.61994047701202</v>
      </c>
      <c r="CI210">
        <f t="shared" si="248"/>
        <v>7.9942464770120267</v>
      </c>
      <c r="CK210">
        <f t="shared" si="267"/>
        <v>-2.9329743534575616</v>
      </c>
      <c r="CL210" s="9">
        <f t="shared" si="249"/>
        <v>119.4720459242394</v>
      </c>
      <c r="CM210">
        <f t="shared" si="250"/>
        <v>6.8463519242394</v>
      </c>
      <c r="CO210">
        <f t="shared" si="268"/>
        <v>-2.8841895595938376</v>
      </c>
      <c r="CP210" s="9">
        <f t="shared" si="251"/>
        <v>119.52083071810313</v>
      </c>
      <c r="CQ210">
        <f t="shared" si="252"/>
        <v>6.8951367181031316</v>
      </c>
      <c r="CY210">
        <f t="shared" si="278"/>
        <v>167.18722978043212</v>
      </c>
      <c r="DA210">
        <f t="shared" si="269"/>
        <v>0.42758054056294542</v>
      </c>
      <c r="DB210" s="9">
        <f t="shared" si="253"/>
        <v>167.61481032099508</v>
      </c>
      <c r="DC210">
        <f t="shared" si="254"/>
        <v>3.344806320995076</v>
      </c>
      <c r="DE210">
        <f t="shared" si="270"/>
        <v>-0.14901011346698295</v>
      </c>
      <c r="DF210" s="9">
        <f t="shared" si="255"/>
        <v>167.03821966696515</v>
      </c>
      <c r="DG210">
        <f t="shared" si="256"/>
        <v>2.7682156669651476</v>
      </c>
      <c r="DI210">
        <f t="shared" si="271"/>
        <v>-0.77531509131618348</v>
      </c>
      <c r="DJ210" s="9">
        <f t="shared" si="257"/>
        <v>166.41191468911595</v>
      </c>
      <c r="DK210">
        <f t="shared" si="258"/>
        <v>2.1419106891159458</v>
      </c>
      <c r="DM210">
        <f t="shared" si="272"/>
        <v>-0.88124877772636978</v>
      </c>
      <c r="DN210" s="9">
        <f t="shared" si="259"/>
        <v>166.30598100270575</v>
      </c>
      <c r="DO210">
        <f t="shared" si="260"/>
        <v>2.0359770027057493</v>
      </c>
    </row>
    <row r="211" spans="1:119" x14ac:dyDescent="0.2">
      <c r="A211" s="3">
        <v>44083</v>
      </c>
      <c r="B211" s="4">
        <v>210</v>
      </c>
      <c r="C211" s="1">
        <v>117.117943</v>
      </c>
      <c r="D211" s="2">
        <v>176940500</v>
      </c>
      <c r="E211" s="1">
        <v>165.75</v>
      </c>
      <c r="F211" s="2">
        <v>2807500</v>
      </c>
      <c r="R211">
        <f t="shared" si="273"/>
        <v>122.02243447923047</v>
      </c>
      <c r="S211">
        <f t="shared" si="274"/>
        <v>120.79337090633635</v>
      </c>
      <c r="T211">
        <f t="shared" si="275"/>
        <v>116.53742451107878</v>
      </c>
      <c r="U211">
        <f t="shared" si="276"/>
        <v>114.52475656008917</v>
      </c>
      <c r="V211">
        <f>ABS($C211-R211)/$C211*100</f>
        <v>4.1876516557590771</v>
      </c>
      <c r="W211">
        <f>ABS($C211-S211)/$C211*100</f>
        <v>3.1382278515055142</v>
      </c>
      <c r="X211">
        <f>ABS($C211-T211)/$C211*100</f>
        <v>0.49566998365162052</v>
      </c>
      <c r="Y211">
        <f>ABS($C211-U211)/$C211*100</f>
        <v>2.2141666541315734</v>
      </c>
      <c r="Z211" s="9">
        <f t="shared" si="210"/>
        <v>-4.9044914792304724</v>
      </c>
      <c r="AA211" s="9">
        <f t="shared" si="211"/>
        <v>-3.6754279063363526</v>
      </c>
      <c r="AB211" s="9">
        <f t="shared" si="212"/>
        <v>0.58051848892121427</v>
      </c>
      <c r="AC211" s="9">
        <f t="shared" si="213"/>
        <v>2.5931864399108235</v>
      </c>
      <c r="AD211">
        <f>ABS(Z211)</f>
        <v>4.9044914792304724</v>
      </c>
      <c r="AE211">
        <f>ABS(AA211)</f>
        <v>3.6754279063363526</v>
      </c>
      <c r="AF211">
        <f t="shared" si="214"/>
        <v>0.58051848892121427</v>
      </c>
      <c r="AG211">
        <f t="shared" si="215"/>
        <v>2.5931864399108235</v>
      </c>
      <c r="AH211" s="9">
        <f t="shared" si="216"/>
        <v>24.054036669844308</v>
      </c>
      <c r="AI211" s="9">
        <f t="shared" si="217"/>
        <v>13.508770294676024</v>
      </c>
      <c r="AJ211" s="9">
        <f t="shared" si="218"/>
        <v>0.33700171597936995</v>
      </c>
      <c r="AK211" s="9">
        <f t="shared" si="219"/>
        <v>6.724615912137371</v>
      </c>
      <c r="AL211" s="21">
        <f>Z211/C211</f>
        <v>-4.1876516557590775E-2</v>
      </c>
      <c r="AM211" s="21">
        <f t="shared" si="220"/>
        <v>-3.1382278515055144E-2</v>
      </c>
      <c r="AN211" s="21">
        <f t="shared" si="221"/>
        <v>4.9566998365162054E-3</v>
      </c>
      <c r="AO211" s="21">
        <f t="shared" si="222"/>
        <v>2.2141666541315736E-2</v>
      </c>
      <c r="AP211" s="21">
        <f>ABS(AL211)</f>
        <v>4.1876516557590775E-2</v>
      </c>
      <c r="AQ211" s="21">
        <f t="shared" si="223"/>
        <v>3.1382278515055144E-2</v>
      </c>
      <c r="AR211" s="21">
        <f t="shared" si="224"/>
        <v>4.9566998365162054E-3</v>
      </c>
      <c r="AS211" s="21">
        <f t="shared" si="209"/>
        <v>2.2141666541315736E-2</v>
      </c>
      <c r="AT211" s="21"/>
      <c r="AZ211">
        <f t="shared" si="277"/>
        <v>165.07428857439555</v>
      </c>
      <c r="BA211">
        <f t="shared" si="261"/>
        <v>166.28632575542059</v>
      </c>
      <c r="BB211">
        <f t="shared" si="262"/>
        <v>165.43689431217285</v>
      </c>
      <c r="BC211">
        <f t="shared" si="263"/>
        <v>164.83769213174736</v>
      </c>
      <c r="BD211" s="9">
        <f t="shared" si="225"/>
        <v>0.67571142560444741</v>
      </c>
      <c r="BE211" s="9">
        <f t="shared" si="226"/>
        <v>-0.53632575542059158</v>
      </c>
      <c r="BF211" s="9">
        <f t="shared" si="227"/>
        <v>0.31310568782714654</v>
      </c>
      <c r="BG211" s="9">
        <f t="shared" si="228"/>
        <v>0.91230786825263976</v>
      </c>
      <c r="BH211">
        <f t="shared" si="229"/>
        <v>0.67571142560444741</v>
      </c>
      <c r="BI211">
        <f t="shared" si="230"/>
        <v>0.53632575542059158</v>
      </c>
      <c r="BJ211">
        <f t="shared" si="231"/>
        <v>0.31310568782714654</v>
      </c>
      <c r="BK211">
        <f t="shared" si="232"/>
        <v>0.91230786825263976</v>
      </c>
      <c r="BL211" s="9">
        <f t="shared" si="233"/>
        <v>0.45658593069239467</v>
      </c>
      <c r="BM211" s="9">
        <f t="shared" si="234"/>
        <v>0.28764531592746823</v>
      </c>
      <c r="BN211" s="9">
        <f t="shared" si="235"/>
        <v>9.8035171749710534E-2</v>
      </c>
      <c r="BO211" s="9">
        <f t="shared" si="236"/>
        <v>0.83230564647567595</v>
      </c>
      <c r="BP211" s="21">
        <f t="shared" si="237"/>
        <v>4.0766903505547354E-3</v>
      </c>
      <c r="BQ211" s="21">
        <f t="shared" si="238"/>
        <v>-3.2357511639251376E-3</v>
      </c>
      <c r="BR211" s="21">
        <f t="shared" si="239"/>
        <v>1.8890237576298433E-3</v>
      </c>
      <c r="BS211" s="21">
        <f t="shared" si="240"/>
        <v>5.5041198687942067E-3</v>
      </c>
      <c r="BT211" s="21">
        <f t="shared" si="241"/>
        <v>4.0766903505547354E-3</v>
      </c>
      <c r="BU211" s="21">
        <f t="shared" si="242"/>
        <v>3.2357511639251376E-3</v>
      </c>
      <c r="BV211" s="21">
        <f t="shared" si="243"/>
        <v>1.8890237576298433E-3</v>
      </c>
      <c r="BW211" s="21">
        <f t="shared" si="244"/>
        <v>5.5041198687942067E-3</v>
      </c>
      <c r="CA211">
        <f t="shared" si="264"/>
        <v>116.53742451107878</v>
      </c>
      <c r="CC211">
        <f t="shared" si="265"/>
        <v>-1.1967294475967334</v>
      </c>
      <c r="CD211" s="9">
        <f t="shared" si="245"/>
        <v>115.34069506348204</v>
      </c>
      <c r="CE211">
        <f t="shared" si="246"/>
        <v>1.7772479365179521</v>
      </c>
      <c r="CG211">
        <f t="shared" si="266"/>
        <v>-3.2547855484209092</v>
      </c>
      <c r="CH211" s="9">
        <f t="shared" si="247"/>
        <v>113.28263896265787</v>
      </c>
      <c r="CI211">
        <f t="shared" si="248"/>
        <v>3.8353040373421265</v>
      </c>
      <c r="CK211">
        <f t="shared" si="267"/>
        <v>-4.8698244861435693</v>
      </c>
      <c r="CL211" s="9">
        <f t="shared" si="249"/>
        <v>111.66760002493521</v>
      </c>
      <c r="CM211">
        <f t="shared" si="250"/>
        <v>5.4503429750647854</v>
      </c>
      <c r="CO211">
        <f t="shared" si="268"/>
        <v>-5.4499188976347721</v>
      </c>
      <c r="CP211" s="9">
        <f t="shared" si="251"/>
        <v>111.08750561344401</v>
      </c>
      <c r="CQ211">
        <f t="shared" si="252"/>
        <v>6.0304373865559882</v>
      </c>
      <c r="CY211">
        <f t="shared" si="278"/>
        <v>165.43689431217285</v>
      </c>
      <c r="DA211">
        <f t="shared" si="269"/>
        <v>7.9113979151391622E-2</v>
      </c>
      <c r="DB211" s="9">
        <f t="shared" si="253"/>
        <v>165.51600829132425</v>
      </c>
      <c r="DC211">
        <f t="shared" si="254"/>
        <v>0.23399170867574526</v>
      </c>
      <c r="DE211">
        <f t="shared" si="270"/>
        <v>-0.72548724119220476</v>
      </c>
      <c r="DF211" s="9">
        <f t="shared" si="255"/>
        <v>164.71140707098064</v>
      </c>
      <c r="DG211">
        <f t="shared" si="256"/>
        <v>1.0385929290193587</v>
      </c>
      <c r="DI211">
        <f t="shared" si="271"/>
        <v>-1.4188285400986178</v>
      </c>
      <c r="DJ211" s="9">
        <f t="shared" si="257"/>
        <v>164.01806577207424</v>
      </c>
      <c r="DK211">
        <f t="shared" si="258"/>
        <v>1.7319342279257626</v>
      </c>
      <c r="DM211">
        <f t="shared" si="272"/>
        <v>-1.6286633315846604</v>
      </c>
      <c r="DN211" s="9">
        <f t="shared" si="259"/>
        <v>163.80823098058821</v>
      </c>
      <c r="DO211">
        <f t="shared" si="260"/>
        <v>1.9417690194117938</v>
      </c>
    </row>
    <row r="212" spans="1:119" x14ac:dyDescent="0.2">
      <c r="A212" s="3">
        <v>44084</v>
      </c>
      <c r="B212" s="4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  <c r="R212">
        <f t="shared" si="273"/>
        <v>121.2377158425536</v>
      </c>
      <c r="S212">
        <f t="shared" si="274"/>
        <v>119.61723397630871</v>
      </c>
      <c r="T212">
        <f t="shared" si="275"/>
        <v>116.88573560443152</v>
      </c>
      <c r="U212">
        <f t="shared" si="276"/>
        <v>116.54744198321961</v>
      </c>
      <c r="V212">
        <f>ABS($C212-R212)/$C212*100</f>
        <v>7.0110844199143232</v>
      </c>
      <c r="W212">
        <f>ABS($C212-S212)/$C212*100</f>
        <v>5.5807578867513943</v>
      </c>
      <c r="X212">
        <f>ABS($C212-T212)/$C212*100</f>
        <v>3.1697870033556064</v>
      </c>
      <c r="Y212">
        <f>ABS($C212-U212)/$C212*100</f>
        <v>2.871190423845329</v>
      </c>
      <c r="Z212" s="9">
        <f t="shared" si="210"/>
        <v>-7.9431758425536003</v>
      </c>
      <c r="AA212" s="9">
        <f t="shared" si="211"/>
        <v>-6.3226939763087131</v>
      </c>
      <c r="AB212" s="9">
        <f t="shared" si="212"/>
        <v>-3.591195604431519</v>
      </c>
      <c r="AC212" s="9">
        <f t="shared" si="213"/>
        <v>-3.2529019832196155</v>
      </c>
      <c r="AD212">
        <f>ABS(Z212)</f>
        <v>7.9431758425536003</v>
      </c>
      <c r="AE212">
        <f>ABS(AA212)</f>
        <v>6.3226939763087131</v>
      </c>
      <c r="AF212">
        <f t="shared" si="214"/>
        <v>3.591195604431519</v>
      </c>
      <c r="AG212">
        <f t="shared" si="215"/>
        <v>3.2529019832196155</v>
      </c>
      <c r="AH212" s="9">
        <f t="shared" si="216"/>
        <v>63.0940424657271</v>
      </c>
      <c r="AI212" s="9">
        <f t="shared" si="217"/>
        <v>39.976459118050485</v>
      </c>
      <c r="AJ212" s="9">
        <f t="shared" si="218"/>
        <v>12.896685869288262</v>
      </c>
      <c r="AK212" s="9">
        <f t="shared" si="219"/>
        <v>10.581371312434108</v>
      </c>
      <c r="AL212" s="21">
        <f>Z212/C212</f>
        <v>-7.0110844199143235E-2</v>
      </c>
      <c r="AM212" s="21">
        <f t="shared" si="220"/>
        <v>-5.5807578867513946E-2</v>
      </c>
      <c r="AN212" s="21">
        <f t="shared" si="221"/>
        <v>-3.1697870033556064E-2</v>
      </c>
      <c r="AO212" s="21">
        <f t="shared" si="222"/>
        <v>-2.8711904238453288E-2</v>
      </c>
      <c r="AP212" s="21">
        <f>ABS(AL212)</f>
        <v>7.0110844199143235E-2</v>
      </c>
      <c r="AQ212" s="21">
        <f t="shared" si="223"/>
        <v>5.5807578867513946E-2</v>
      </c>
      <c r="AR212" s="21">
        <f t="shared" si="224"/>
        <v>3.1697870033556064E-2</v>
      </c>
      <c r="AS212" s="21">
        <f t="shared" si="209"/>
        <v>2.8711904238453288E-2</v>
      </c>
      <c r="AT212" s="21"/>
      <c r="AZ212">
        <f t="shared" si="277"/>
        <v>165.18240240249227</v>
      </c>
      <c r="BA212">
        <f t="shared" si="261"/>
        <v>166.11470151368599</v>
      </c>
      <c r="BB212">
        <f t="shared" si="262"/>
        <v>165.62475772486914</v>
      </c>
      <c r="BC212">
        <f t="shared" si="263"/>
        <v>165.5492922689844</v>
      </c>
      <c r="BD212" s="9">
        <f t="shared" si="225"/>
        <v>-0.912398402492272</v>
      </c>
      <c r="BE212" s="9">
        <f t="shared" si="226"/>
        <v>-1.8446975136859862</v>
      </c>
      <c r="BF212" s="9">
        <f t="shared" si="227"/>
        <v>-1.3547537248691413</v>
      </c>
      <c r="BG212" s="9">
        <f t="shared" si="228"/>
        <v>-1.2792882689844021</v>
      </c>
      <c r="BH212">
        <f t="shared" si="229"/>
        <v>0.912398402492272</v>
      </c>
      <c r="BI212">
        <f t="shared" si="230"/>
        <v>1.8446975136859862</v>
      </c>
      <c r="BJ212">
        <f t="shared" si="231"/>
        <v>1.3547537248691413</v>
      </c>
      <c r="BK212">
        <f t="shared" si="232"/>
        <v>1.2792882689844021</v>
      </c>
      <c r="BL212" s="9">
        <f t="shared" si="233"/>
        <v>0.83247084487044998</v>
      </c>
      <c r="BM212" s="9">
        <f t="shared" si="234"/>
        <v>3.4029089169992592</v>
      </c>
      <c r="BN212" s="9">
        <f t="shared" si="235"/>
        <v>1.8353576550468129</v>
      </c>
      <c r="BO212" s="9">
        <f t="shared" si="236"/>
        <v>1.6365784751611079</v>
      </c>
      <c r="BP212" s="21">
        <f t="shared" si="237"/>
        <v>-5.5542605483364571E-3</v>
      </c>
      <c r="BQ212" s="21">
        <f t="shared" si="238"/>
        <v>-1.1229667430250907E-2</v>
      </c>
      <c r="BR212" s="21">
        <f t="shared" si="239"/>
        <v>-8.2471156746860563E-3</v>
      </c>
      <c r="BS212" s="21">
        <f t="shared" si="240"/>
        <v>-7.7877167945062083E-3</v>
      </c>
      <c r="BT212" s="21">
        <f t="shared" si="241"/>
        <v>5.5542605483364571E-3</v>
      </c>
      <c r="BU212" s="21">
        <f t="shared" si="242"/>
        <v>1.1229667430250907E-2</v>
      </c>
      <c r="BV212" s="21">
        <f t="shared" si="243"/>
        <v>8.2471156746860563E-3</v>
      </c>
      <c r="BW212" s="21">
        <f t="shared" si="244"/>
        <v>7.7877167945062083E-3</v>
      </c>
      <c r="CA212">
        <f t="shared" si="264"/>
        <v>116.88573560443152</v>
      </c>
      <c r="CC212">
        <f t="shared" si="265"/>
        <v>-0.94952296104481848</v>
      </c>
      <c r="CD212" s="9">
        <f t="shared" si="245"/>
        <v>115.9362126433867</v>
      </c>
      <c r="CE212">
        <f t="shared" si="246"/>
        <v>2.6416726433866984</v>
      </c>
      <c r="CG212">
        <f t="shared" si="266"/>
        <v>-1.9576707573823975</v>
      </c>
      <c r="CH212" s="9">
        <f t="shared" si="247"/>
        <v>114.92806484704911</v>
      </c>
      <c r="CI212">
        <f t="shared" si="248"/>
        <v>1.6335248470491166</v>
      </c>
      <c r="CK212">
        <f t="shared" si="267"/>
        <v>-1.4258550036760087</v>
      </c>
      <c r="CL212" s="9">
        <f t="shared" si="249"/>
        <v>115.45988060075551</v>
      </c>
      <c r="CM212">
        <f t="shared" si="250"/>
        <v>2.1653406007555134</v>
      </c>
      <c r="CO212">
        <f t="shared" si="268"/>
        <v>-0.46344110538551669</v>
      </c>
      <c r="CP212" s="9">
        <f t="shared" si="251"/>
        <v>116.422294499046</v>
      </c>
      <c r="CQ212">
        <f t="shared" si="252"/>
        <v>3.1277544990460058</v>
      </c>
      <c r="CY212">
        <f t="shared" si="278"/>
        <v>165.62475772486914</v>
      </c>
      <c r="DA212">
        <f t="shared" si="269"/>
        <v>9.6513888518575022E-2</v>
      </c>
      <c r="DB212" s="9">
        <f t="shared" si="253"/>
        <v>165.72127161338773</v>
      </c>
      <c r="DC212">
        <f t="shared" si="254"/>
        <v>1.4512676133877278</v>
      </c>
      <c r="DE212">
        <f t="shared" si="270"/>
        <v>-0.39668100579234739</v>
      </c>
      <c r="DF212" s="9">
        <f t="shared" si="255"/>
        <v>165.2280767190768</v>
      </c>
      <c r="DG212">
        <f t="shared" si="256"/>
        <v>0.95807271907679592</v>
      </c>
      <c r="DI212">
        <f t="shared" si="271"/>
        <v>-0.35841185125398001</v>
      </c>
      <c r="DJ212" s="9">
        <f t="shared" si="257"/>
        <v>165.26634587361517</v>
      </c>
      <c r="DK212">
        <f t="shared" si="258"/>
        <v>0.99634187361516524</v>
      </c>
      <c r="DM212">
        <f t="shared" si="272"/>
        <v>-6.6450331503044857E-2</v>
      </c>
      <c r="DN212" s="9">
        <f t="shared" si="259"/>
        <v>165.55830739336611</v>
      </c>
      <c r="DO212">
        <f t="shared" si="260"/>
        <v>1.2883033933661068</v>
      </c>
    </row>
    <row r="213" spans="1:119" x14ac:dyDescent="0.2">
      <c r="A213" s="3">
        <v>44085</v>
      </c>
      <c r="B213" s="4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  <c r="R213">
        <f t="shared" si="273"/>
        <v>119.96680770774503</v>
      </c>
      <c r="S213">
        <f t="shared" si="274"/>
        <v>117.59397190388992</v>
      </c>
      <c r="T213">
        <f t="shared" si="275"/>
        <v>114.7310182417726</v>
      </c>
      <c r="U213">
        <f t="shared" si="276"/>
        <v>114.01017843630832</v>
      </c>
      <c r="V213">
        <f>ABS($C213-R213)/$C213*100</f>
        <v>7.2980170936049706</v>
      </c>
      <c r="W213">
        <f>ABS($C213-S213)/$C213*100</f>
        <v>5.1757585997171933</v>
      </c>
      <c r="X213">
        <f>ABS($C213-T213)/$C213*100</f>
        <v>2.6151399015484742</v>
      </c>
      <c r="Y213">
        <f>ABS($C213-U213)/$C213*100</f>
        <v>1.970422556423487</v>
      </c>
      <c r="Z213" s="9">
        <f t="shared" si="210"/>
        <v>-8.1597017077450289</v>
      </c>
      <c r="AA213" s="9">
        <f t="shared" si="211"/>
        <v>-5.7868659038899182</v>
      </c>
      <c r="AB213" s="9">
        <f t="shared" si="212"/>
        <v>-2.923912241772598</v>
      </c>
      <c r="AC213" s="9">
        <f t="shared" si="213"/>
        <v>-2.2030724363083181</v>
      </c>
      <c r="AD213">
        <f>ABS(Z213)</f>
        <v>8.1597017077450289</v>
      </c>
      <c r="AE213">
        <f>ABS(AA213)</f>
        <v>5.7868659038899182</v>
      </c>
      <c r="AF213">
        <f t="shared" si="214"/>
        <v>2.923912241772598</v>
      </c>
      <c r="AG213">
        <f t="shared" si="215"/>
        <v>2.2030724363083181</v>
      </c>
      <c r="AH213" s="9">
        <f t="shared" si="216"/>
        <v>66.580731959377147</v>
      </c>
      <c r="AI213" s="9">
        <f t="shared" si="217"/>
        <v>33.487816989603679</v>
      </c>
      <c r="AJ213" s="9">
        <f t="shared" si="218"/>
        <v>8.5492627975876605</v>
      </c>
      <c r="AK213" s="9">
        <f t="shared" si="219"/>
        <v>4.8535281596214679</v>
      </c>
      <c r="AL213" s="21">
        <f>Z213/C213</f>
        <v>-7.2980170936049707E-2</v>
      </c>
      <c r="AM213" s="21">
        <f t="shared" si="220"/>
        <v>-5.175758599717193E-2</v>
      </c>
      <c r="AN213" s="21">
        <f t="shared" si="221"/>
        <v>-2.6151399015484741E-2</v>
      </c>
      <c r="AO213" s="21">
        <f t="shared" si="222"/>
        <v>-1.9704225564234869E-2</v>
      </c>
      <c r="AP213" s="21">
        <f>ABS(AL213)</f>
        <v>7.2980170936049707E-2</v>
      </c>
      <c r="AQ213" s="21">
        <f t="shared" si="223"/>
        <v>5.175758599717193E-2</v>
      </c>
      <c r="AR213" s="21">
        <f t="shared" si="224"/>
        <v>2.6151399015484741E-2</v>
      </c>
      <c r="AS213" s="21">
        <f t="shared" si="209"/>
        <v>1.9704225564234869E-2</v>
      </c>
      <c r="AT213" s="21"/>
      <c r="AZ213">
        <f t="shared" si="277"/>
        <v>165.03641865809348</v>
      </c>
      <c r="BA213">
        <f t="shared" si="261"/>
        <v>165.52439830930646</v>
      </c>
      <c r="BB213">
        <f t="shared" si="262"/>
        <v>164.81190548994766</v>
      </c>
      <c r="BC213">
        <f t="shared" si="263"/>
        <v>164.55144741917658</v>
      </c>
      <c r="BD213" s="9">
        <f t="shared" si="225"/>
        <v>1.4135783419065149</v>
      </c>
      <c r="BE213" s="9">
        <f t="shared" si="226"/>
        <v>0.9255986906935334</v>
      </c>
      <c r="BF213" s="9">
        <f t="shared" si="227"/>
        <v>1.6380915100523339</v>
      </c>
      <c r="BG213" s="9">
        <f t="shared" si="228"/>
        <v>1.8985495808234134</v>
      </c>
      <c r="BH213">
        <f t="shared" si="229"/>
        <v>1.4135783419065149</v>
      </c>
      <c r="BI213">
        <f t="shared" si="230"/>
        <v>0.9255986906935334</v>
      </c>
      <c r="BJ213">
        <f t="shared" si="231"/>
        <v>1.6380915100523339</v>
      </c>
      <c r="BK213">
        <f t="shared" si="232"/>
        <v>1.8985495808234134</v>
      </c>
      <c r="BL213" s="9">
        <f t="shared" si="233"/>
        <v>1.9982037287071719</v>
      </c>
      <c r="BM213" s="9">
        <f t="shared" si="234"/>
        <v>0.85673293621358326</v>
      </c>
      <c r="BN213" s="9">
        <f t="shared" si="235"/>
        <v>2.6833437953055355</v>
      </c>
      <c r="BO213" s="9">
        <f t="shared" si="236"/>
        <v>3.6044905108447587</v>
      </c>
      <c r="BP213" s="21">
        <f t="shared" si="237"/>
        <v>8.4925104679125646E-3</v>
      </c>
      <c r="BQ213" s="21">
        <f t="shared" si="238"/>
        <v>5.5608213119615344E-3</v>
      </c>
      <c r="BR213" s="21">
        <f t="shared" si="239"/>
        <v>9.8413429833365141E-3</v>
      </c>
      <c r="BS213" s="21">
        <f t="shared" si="240"/>
        <v>1.1406125653600423E-2</v>
      </c>
      <c r="BT213" s="21">
        <f t="shared" si="241"/>
        <v>8.4925104679125646E-3</v>
      </c>
      <c r="BU213" s="21">
        <f t="shared" si="242"/>
        <v>5.5608213119615344E-3</v>
      </c>
      <c r="BV213" s="21">
        <f t="shared" si="243"/>
        <v>9.8413429833365141E-3</v>
      </c>
      <c r="BW213" s="21">
        <f t="shared" si="244"/>
        <v>1.1406125653600423E-2</v>
      </c>
      <c r="CA213">
        <f t="shared" si="264"/>
        <v>114.7310182417726</v>
      </c>
      <c r="CC213">
        <f t="shared" si="265"/>
        <v>-1.1423540653030737</v>
      </c>
      <c r="CD213" s="9">
        <f t="shared" si="245"/>
        <v>113.58866417646954</v>
      </c>
      <c r="CE213">
        <f t="shared" si="246"/>
        <v>1.781558176469531</v>
      </c>
      <c r="CG213">
        <f t="shared" si="266"/>
        <v>-2.0286075352819437</v>
      </c>
      <c r="CH213" s="9">
        <f t="shared" si="247"/>
        <v>112.70241070649065</v>
      </c>
      <c r="CI213">
        <f t="shared" si="248"/>
        <v>0.89530470649064853</v>
      </c>
      <c r="CK213">
        <f t="shared" si="267"/>
        <v>-1.9069041606047263</v>
      </c>
      <c r="CL213" s="9">
        <f t="shared" si="249"/>
        <v>112.82411408116788</v>
      </c>
      <c r="CM213">
        <f t="shared" si="250"/>
        <v>1.017008081167873</v>
      </c>
      <c r="CO213">
        <f t="shared" si="268"/>
        <v>-1.9179386866406387</v>
      </c>
      <c r="CP213" s="9">
        <f t="shared" si="251"/>
        <v>112.81307955513196</v>
      </c>
      <c r="CQ213">
        <f t="shared" si="252"/>
        <v>1.0059735551319591</v>
      </c>
      <c r="CY213">
        <f t="shared" si="278"/>
        <v>164.81190548994766</v>
      </c>
      <c r="DA213">
        <f t="shared" si="269"/>
        <v>-4.8984691231833646E-2</v>
      </c>
      <c r="DB213" s="9">
        <f t="shared" si="253"/>
        <v>164.76292079871584</v>
      </c>
      <c r="DC213">
        <f t="shared" si="254"/>
        <v>1.6870762012841567</v>
      </c>
      <c r="DE213">
        <f t="shared" si="270"/>
        <v>-0.54650264827883477</v>
      </c>
      <c r="DF213" s="9">
        <f t="shared" si="255"/>
        <v>164.26540284166882</v>
      </c>
      <c r="DG213">
        <f t="shared" si="256"/>
        <v>2.1845941583311799</v>
      </c>
      <c r="DI213">
        <f t="shared" si="271"/>
        <v>-0.65834250447452947</v>
      </c>
      <c r="DJ213" s="9">
        <f t="shared" si="257"/>
        <v>164.15356298547314</v>
      </c>
      <c r="DK213">
        <f t="shared" si="258"/>
        <v>2.2964340145268523</v>
      </c>
      <c r="DM213">
        <f t="shared" si="272"/>
        <v>-0.70835596844289817</v>
      </c>
      <c r="DN213" s="9">
        <f t="shared" si="259"/>
        <v>164.10354952150476</v>
      </c>
      <c r="DO213">
        <f t="shared" si="260"/>
        <v>2.3464474784952358</v>
      </c>
    </row>
    <row r="214" spans="1:119" x14ac:dyDescent="0.2">
      <c r="A214" s="3">
        <v>44088</v>
      </c>
      <c r="B214" s="4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  <c r="R214">
        <f t="shared" si="273"/>
        <v>118.66125543450583</v>
      </c>
      <c r="S214">
        <f t="shared" si="274"/>
        <v>115.74217481464514</v>
      </c>
      <c r="T214">
        <f t="shared" si="275"/>
        <v>112.97667089670904</v>
      </c>
      <c r="U214">
        <f t="shared" si="276"/>
        <v>112.29178193598784</v>
      </c>
      <c r="V214">
        <f>ABS($C214-R214)/$C214*100</f>
        <v>3.0391624167492437</v>
      </c>
      <c r="W214">
        <f>ABS($C214-S214)/$C214*100</f>
        <v>0.50438709353159872</v>
      </c>
      <c r="X214">
        <f>ABS($C214-T214)/$C214*100</f>
        <v>1.8970303389820253</v>
      </c>
      <c r="Y214">
        <f>ABS($C214-U214)/$C214*100</f>
        <v>2.4917517128860851</v>
      </c>
      <c r="Z214" s="9">
        <f t="shared" si="210"/>
        <v>-3.4999394345058334</v>
      </c>
      <c r="AA214" s="9">
        <f t="shared" si="211"/>
        <v>-0.58085881464513989</v>
      </c>
      <c r="AB214" s="9">
        <f t="shared" si="212"/>
        <v>2.1846451032909613</v>
      </c>
      <c r="AC214" s="9">
        <f t="shared" si="213"/>
        <v>2.8695340640121572</v>
      </c>
      <c r="AD214">
        <f>ABS(Z214)</f>
        <v>3.4999394345058334</v>
      </c>
      <c r="AE214">
        <f>ABS(AA214)</f>
        <v>0.58085881464513989</v>
      </c>
      <c r="AF214">
        <f t="shared" si="214"/>
        <v>2.1846451032909613</v>
      </c>
      <c r="AG214">
        <f t="shared" si="215"/>
        <v>2.8695340640121572</v>
      </c>
      <c r="AH214" s="9">
        <f t="shared" si="216"/>
        <v>12.249576045209013</v>
      </c>
      <c r="AI214" s="9">
        <f t="shared" si="217"/>
        <v>0.33739696255095697</v>
      </c>
      <c r="AJ214" s="9">
        <f t="shared" si="218"/>
        <v>4.7726742273331748</v>
      </c>
      <c r="AK214" s="9">
        <f t="shared" si="219"/>
        <v>8.2342257445261264</v>
      </c>
      <c r="AL214" s="21">
        <f>Z214/C214</f>
        <v>-3.0391624167492436E-2</v>
      </c>
      <c r="AM214" s="21">
        <f t="shared" si="220"/>
        <v>-5.0438709353159868E-3</v>
      </c>
      <c r="AN214" s="21">
        <f t="shared" si="221"/>
        <v>1.8970303389820253E-2</v>
      </c>
      <c r="AO214" s="21">
        <f t="shared" si="222"/>
        <v>2.4917517128860849E-2</v>
      </c>
      <c r="AP214" s="21">
        <f>ABS(AL214)</f>
        <v>3.0391624167492436E-2</v>
      </c>
      <c r="AQ214" s="21">
        <f t="shared" si="223"/>
        <v>5.0438709353159868E-3</v>
      </c>
      <c r="AR214" s="21">
        <f t="shared" si="224"/>
        <v>1.8970303389820253E-2</v>
      </c>
      <c r="AS214" s="21">
        <f t="shared" si="209"/>
        <v>2.4917517128860849E-2</v>
      </c>
      <c r="AT214" s="21"/>
      <c r="AZ214">
        <f t="shared" si="277"/>
        <v>165.26259119279851</v>
      </c>
      <c r="BA214">
        <f t="shared" si="261"/>
        <v>165.82058989032839</v>
      </c>
      <c r="BB214">
        <f t="shared" si="262"/>
        <v>165.79476039597907</v>
      </c>
      <c r="BC214">
        <f t="shared" si="263"/>
        <v>166.03231609221885</v>
      </c>
      <c r="BD214" s="9">
        <f t="shared" si="225"/>
        <v>3.2074098072014863</v>
      </c>
      <c r="BE214" s="9">
        <f t="shared" si="226"/>
        <v>2.649411109671604</v>
      </c>
      <c r="BF214" s="9">
        <f t="shared" si="227"/>
        <v>2.675240604020928</v>
      </c>
      <c r="BG214" s="9">
        <f t="shared" si="228"/>
        <v>2.4376849077811471</v>
      </c>
      <c r="BH214">
        <f t="shared" si="229"/>
        <v>3.2074098072014863</v>
      </c>
      <c r="BI214">
        <f t="shared" si="230"/>
        <v>2.649411109671604</v>
      </c>
      <c r="BJ214">
        <f t="shared" si="231"/>
        <v>2.675240604020928</v>
      </c>
      <c r="BK214">
        <f t="shared" si="232"/>
        <v>2.4376849077811471</v>
      </c>
      <c r="BL214" s="9">
        <f t="shared" si="233"/>
        <v>10.287477671332276</v>
      </c>
      <c r="BM214" s="9">
        <f t="shared" si="234"/>
        <v>7.0193792280513199</v>
      </c>
      <c r="BN214" s="9">
        <f t="shared" si="235"/>
        <v>7.1569122894022597</v>
      </c>
      <c r="BO214" s="9">
        <f t="shared" si="236"/>
        <v>5.9423077096239796</v>
      </c>
      <c r="BP214" s="21">
        <f t="shared" si="237"/>
        <v>1.9038462564035279E-2</v>
      </c>
      <c r="BQ214" s="21">
        <f t="shared" si="238"/>
        <v>1.5726307912063253E-2</v>
      </c>
      <c r="BR214" s="21">
        <f t="shared" si="239"/>
        <v>1.5879625975789766E-2</v>
      </c>
      <c r="BS214" s="21">
        <f t="shared" si="240"/>
        <v>1.4469548841405581E-2</v>
      </c>
      <c r="BT214" s="21">
        <f t="shared" si="241"/>
        <v>1.9038462564035279E-2</v>
      </c>
      <c r="BU214" s="21">
        <f t="shared" si="242"/>
        <v>1.5726307912063253E-2</v>
      </c>
      <c r="BV214" s="21">
        <f t="shared" si="243"/>
        <v>1.5879625975789766E-2</v>
      </c>
      <c r="BW214" s="21">
        <f t="shared" si="244"/>
        <v>1.4469548841405581E-2</v>
      </c>
      <c r="CA214">
        <f t="shared" si="264"/>
        <v>112.97667089670904</v>
      </c>
      <c r="CC214">
        <f t="shared" si="265"/>
        <v>-1.2402729900647522</v>
      </c>
      <c r="CD214" s="9">
        <f t="shared" si="245"/>
        <v>111.73639790664429</v>
      </c>
      <c r="CE214">
        <f t="shared" si="246"/>
        <v>3.4249180933557142</v>
      </c>
      <c r="CG214">
        <f t="shared" si="266"/>
        <v>-1.9298738668033271</v>
      </c>
      <c r="CH214" s="9">
        <f t="shared" si="247"/>
        <v>111.0467970299057</v>
      </c>
      <c r="CI214">
        <f t="shared" si="248"/>
        <v>4.114518970094295</v>
      </c>
      <c r="CK214">
        <f t="shared" si="267"/>
        <v>-1.8062166623475595</v>
      </c>
      <c r="CL214" s="9">
        <f t="shared" si="249"/>
        <v>111.17045423436147</v>
      </c>
      <c r="CM214">
        <f t="shared" si="250"/>
        <v>3.9908617656385275</v>
      </c>
      <c r="CO214">
        <f t="shared" si="268"/>
        <v>-1.7772501328843551</v>
      </c>
      <c r="CP214" s="9">
        <f t="shared" si="251"/>
        <v>111.19942076382468</v>
      </c>
      <c r="CQ214">
        <f t="shared" si="252"/>
        <v>3.961895236175323</v>
      </c>
      <c r="CY214">
        <f t="shared" si="278"/>
        <v>165.79476039597907</v>
      </c>
      <c r="DA214">
        <f t="shared" si="269"/>
        <v>0.1161096443302847</v>
      </c>
      <c r="DB214" s="9">
        <f t="shared" si="253"/>
        <v>165.91087004030936</v>
      </c>
      <c r="DC214">
        <f t="shared" si="254"/>
        <v>2.5591309596906342</v>
      </c>
      <c r="DE214">
        <f t="shared" si="270"/>
        <v>4.0660712728519122E-3</v>
      </c>
      <c r="DF214" s="9">
        <f t="shared" si="255"/>
        <v>165.79882646725193</v>
      </c>
      <c r="DG214">
        <f t="shared" si="256"/>
        <v>2.6711745327480685</v>
      </c>
      <c r="DI214">
        <f t="shared" si="271"/>
        <v>0.42484778645938803</v>
      </c>
      <c r="DJ214" s="9">
        <f t="shared" si="257"/>
        <v>166.21960818243846</v>
      </c>
      <c r="DK214">
        <f t="shared" si="258"/>
        <v>2.2503928175615329</v>
      </c>
      <c r="DM214">
        <f t="shared" si="272"/>
        <v>0.74608538360500343</v>
      </c>
      <c r="DN214" s="9">
        <f t="shared" si="259"/>
        <v>166.54084577958406</v>
      </c>
      <c r="DO214">
        <f t="shared" si="260"/>
        <v>1.9291552204159359</v>
      </c>
    </row>
    <row r="215" spans="1:119" x14ac:dyDescent="0.2">
      <c r="A215" s="3">
        <v>44089</v>
      </c>
      <c r="B215" s="4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  <c r="R215">
        <f t="shared" si="273"/>
        <v>118.10126512498489</v>
      </c>
      <c r="S215">
        <f t="shared" si="274"/>
        <v>115.55629999395867</v>
      </c>
      <c r="T215">
        <f t="shared" si="275"/>
        <v>114.2874579586836</v>
      </c>
      <c r="U215">
        <f t="shared" si="276"/>
        <v>114.53001850591733</v>
      </c>
      <c r="V215">
        <f>ABS($C215-R215)/$C215*100</f>
        <v>2.3931246146133547</v>
      </c>
      <c r="W215">
        <f>ABS($C215-S215)/$C215*100</f>
        <v>0.18665433230742182</v>
      </c>
      <c r="X215">
        <f>ABS($C215-T215)/$C215*100</f>
        <v>0.91342448985156821</v>
      </c>
      <c r="Y215">
        <f>ABS($C215-U215)/$C215*100</f>
        <v>0.7031258760881407</v>
      </c>
      <c r="Z215" s="9">
        <f t="shared" si="210"/>
        <v>-2.7602541249848969</v>
      </c>
      <c r="AA215" s="9">
        <f t="shared" si="211"/>
        <v>-0.21528899395867995</v>
      </c>
      <c r="AB215" s="9">
        <f t="shared" si="212"/>
        <v>1.0535530413163912</v>
      </c>
      <c r="AC215" s="9">
        <f t="shared" si="213"/>
        <v>0.81099249408266871</v>
      </c>
      <c r="AD215">
        <f>ABS(Z215)</f>
        <v>2.7602541249848969</v>
      </c>
      <c r="AE215">
        <f>ABS(AA215)</f>
        <v>0.21528899395867995</v>
      </c>
      <c r="AF215">
        <f t="shared" si="214"/>
        <v>1.0535530413163912</v>
      </c>
      <c r="AG215">
        <f t="shared" si="215"/>
        <v>0.81099249408266871</v>
      </c>
      <c r="AH215" s="9">
        <f t="shared" si="216"/>
        <v>7.6190028344961389</v>
      </c>
      <c r="AI215" s="9">
        <f t="shared" si="217"/>
        <v>4.6349350919740531E-2</v>
      </c>
      <c r="AJ215" s="9">
        <f t="shared" si="218"/>
        <v>1.1099740108670175</v>
      </c>
      <c r="AK215" s="9">
        <f t="shared" si="219"/>
        <v>0.65770882545842746</v>
      </c>
      <c r="AL215" s="21">
        <f>Z215/C215</f>
        <v>-2.3931246146133546E-2</v>
      </c>
      <c r="AM215" s="21">
        <f t="shared" si="220"/>
        <v>-1.8665433230742182E-3</v>
      </c>
      <c r="AN215" s="21">
        <f t="shared" si="221"/>
        <v>9.1342448985156817E-3</v>
      </c>
      <c r="AO215" s="21">
        <f t="shared" si="222"/>
        <v>7.0312587608814068E-3</v>
      </c>
      <c r="AP215" s="21">
        <f>ABS(AL215)</f>
        <v>2.3931246146133546E-2</v>
      </c>
      <c r="AQ215" s="21">
        <f t="shared" si="223"/>
        <v>1.8665433230742182E-3</v>
      </c>
      <c r="AR215" s="21">
        <f t="shared" si="224"/>
        <v>9.1342448985156817E-3</v>
      </c>
      <c r="AS215" s="21">
        <f t="shared" si="209"/>
        <v>7.0312587608814068E-3</v>
      </c>
      <c r="AT215" s="21"/>
      <c r="AZ215">
        <f t="shared" si="277"/>
        <v>165.77577676195074</v>
      </c>
      <c r="BA215">
        <f t="shared" si="261"/>
        <v>166.66840144542329</v>
      </c>
      <c r="BB215">
        <f t="shared" si="262"/>
        <v>167.39990475839164</v>
      </c>
      <c r="BC215">
        <f t="shared" si="263"/>
        <v>167.93371032028813</v>
      </c>
      <c r="BD215" s="9">
        <f t="shared" si="225"/>
        <v>2.5242262380492662</v>
      </c>
      <c r="BE215" s="9">
        <f t="shared" si="226"/>
        <v>1.6316015545767186</v>
      </c>
      <c r="BF215" s="9">
        <f t="shared" si="227"/>
        <v>0.9000982416083616</v>
      </c>
      <c r="BG215" s="9">
        <f t="shared" si="228"/>
        <v>0.36629267971187573</v>
      </c>
      <c r="BH215">
        <f t="shared" si="229"/>
        <v>2.5242262380492662</v>
      </c>
      <c r="BI215">
        <f t="shared" si="230"/>
        <v>1.6316015545767186</v>
      </c>
      <c r="BJ215">
        <f t="shared" si="231"/>
        <v>0.9000982416083616</v>
      </c>
      <c r="BK215">
        <f t="shared" si="232"/>
        <v>0.36629267971187573</v>
      </c>
      <c r="BL215" s="9">
        <f t="shared" si="233"/>
        <v>6.3717181008563504</v>
      </c>
      <c r="BM215" s="9">
        <f t="shared" si="234"/>
        <v>2.6621236328971651</v>
      </c>
      <c r="BN215" s="9">
        <f t="shared" si="235"/>
        <v>0.81017684454646455</v>
      </c>
      <c r="BO215" s="9">
        <f t="shared" si="236"/>
        <v>0.13417032721050678</v>
      </c>
      <c r="BP215" s="21">
        <f t="shared" si="237"/>
        <v>1.4998373101926006E-2</v>
      </c>
      <c r="BQ215" s="21">
        <f t="shared" si="238"/>
        <v>9.6946020528396459E-3</v>
      </c>
      <c r="BR215" s="21">
        <f t="shared" si="239"/>
        <v>5.3481772166597144E-3</v>
      </c>
      <c r="BS215" s="21">
        <f t="shared" si="240"/>
        <v>2.1764270539666938E-3</v>
      </c>
      <c r="BT215" s="21">
        <f t="shared" si="241"/>
        <v>1.4998373101926006E-2</v>
      </c>
      <c r="BU215" s="21">
        <f t="shared" si="242"/>
        <v>9.6946020528396459E-3</v>
      </c>
      <c r="BV215" s="21">
        <f t="shared" si="243"/>
        <v>5.3481772166597144E-3</v>
      </c>
      <c r="BW215" s="21">
        <f t="shared" si="244"/>
        <v>2.1764270539666938E-3</v>
      </c>
      <c r="CA215">
        <f t="shared" si="264"/>
        <v>114.2874579586836</v>
      </c>
      <c r="CC215">
        <f t="shared" si="265"/>
        <v>-0.83210338173846132</v>
      </c>
      <c r="CD215" s="9">
        <f t="shared" si="245"/>
        <v>113.45535457694514</v>
      </c>
      <c r="CE215">
        <f t="shared" si="246"/>
        <v>1.8856564230548543</v>
      </c>
      <c r="CG215">
        <f t="shared" si="266"/>
        <v>-0.7632359324432858</v>
      </c>
      <c r="CH215" s="9">
        <f t="shared" si="247"/>
        <v>113.52422202624032</v>
      </c>
      <c r="CI215">
        <f t="shared" si="248"/>
        <v>1.816788973759671</v>
      </c>
      <c r="CK215">
        <f t="shared" si="267"/>
        <v>0.25100579570504311</v>
      </c>
      <c r="CL215" s="9">
        <f t="shared" si="249"/>
        <v>114.53846375438864</v>
      </c>
      <c r="CM215">
        <f t="shared" si="250"/>
        <v>0.80254724561135049</v>
      </c>
      <c r="CO215">
        <f t="shared" si="268"/>
        <v>0.87846185469431648</v>
      </c>
      <c r="CP215" s="9">
        <f t="shared" si="251"/>
        <v>115.16591981337793</v>
      </c>
      <c r="CQ215">
        <f t="shared" si="252"/>
        <v>0.17509118662206902</v>
      </c>
      <c r="CY215">
        <f t="shared" si="278"/>
        <v>167.39990475839164</v>
      </c>
      <c r="DA215">
        <f t="shared" si="269"/>
        <v>0.35435519922345099</v>
      </c>
      <c r="DB215" s="9">
        <f t="shared" si="253"/>
        <v>167.75425995761509</v>
      </c>
      <c r="DC215">
        <f t="shared" si="254"/>
        <v>0.54574304238491322</v>
      </c>
      <c r="DE215">
        <f t="shared" si="270"/>
        <v>0.58045425608315182</v>
      </c>
      <c r="DF215" s="9">
        <f t="shared" si="255"/>
        <v>167.9803590144748</v>
      </c>
      <c r="DG215">
        <f t="shared" si="256"/>
        <v>0.31964398552520379</v>
      </c>
      <c r="DI215">
        <f t="shared" si="271"/>
        <v>1.2038435265884906</v>
      </c>
      <c r="DJ215" s="9">
        <f t="shared" si="257"/>
        <v>168.60374828498013</v>
      </c>
      <c r="DK215">
        <f t="shared" si="258"/>
        <v>0.3037452849801241</v>
      </c>
      <c r="DM215">
        <f t="shared" si="272"/>
        <v>1.4848761053795139</v>
      </c>
      <c r="DN215" s="9">
        <f t="shared" si="259"/>
        <v>168.88478086377117</v>
      </c>
      <c r="DO215">
        <f t="shared" si="260"/>
        <v>0.58477786377116558</v>
      </c>
    </row>
    <row r="216" spans="1:119" x14ac:dyDescent="0.2">
      <c r="A216" s="3">
        <v>44090</v>
      </c>
      <c r="B216" s="4">
        <v>215</v>
      </c>
      <c r="C216" s="1">
        <v>111.936882</v>
      </c>
      <c r="D216" s="2">
        <v>154679000</v>
      </c>
      <c r="E216" s="1">
        <v>170</v>
      </c>
      <c r="F216" s="2">
        <v>3152000</v>
      </c>
      <c r="R216">
        <f t="shared" si="273"/>
        <v>117.6596244649873</v>
      </c>
      <c r="S216">
        <f t="shared" si="274"/>
        <v>115.4874075158919</v>
      </c>
      <c r="T216">
        <f t="shared" si="275"/>
        <v>114.91958978347344</v>
      </c>
      <c r="U216">
        <f t="shared" si="276"/>
        <v>115.16259265130181</v>
      </c>
      <c r="V216">
        <f>ABS($C216-R216)/$C216*100</f>
        <v>5.1124726388102415</v>
      </c>
      <c r="W216">
        <f>ABS($C216-S216)/$C216*100</f>
        <v>3.1718996031101758</v>
      </c>
      <c r="X216">
        <f>ABS($C216-T216)/$C216*100</f>
        <v>2.6646336133191952</v>
      </c>
      <c r="Y216">
        <f>ABS($C216-U216)/$C216*100</f>
        <v>2.8817228009815476</v>
      </c>
      <c r="Z216" s="9">
        <f t="shared" si="210"/>
        <v>-5.7227424649873058</v>
      </c>
      <c r="AA216" s="9">
        <f t="shared" si="211"/>
        <v>-3.5505255158919056</v>
      </c>
      <c r="AB216" s="9">
        <f t="shared" si="212"/>
        <v>-2.9827077834734439</v>
      </c>
      <c r="AC216" s="9">
        <f t="shared" si="213"/>
        <v>-3.2257106513018101</v>
      </c>
      <c r="AD216">
        <f>ABS(Z216)</f>
        <v>5.7227424649873058</v>
      </c>
      <c r="AE216">
        <f>ABS(AA216)</f>
        <v>3.5505255158919056</v>
      </c>
      <c r="AF216">
        <f t="shared" si="214"/>
        <v>2.9827077834734439</v>
      </c>
      <c r="AG216">
        <f t="shared" si="215"/>
        <v>3.2257106513018101</v>
      </c>
      <c r="AH216" s="9">
        <f t="shared" si="216"/>
        <v>32.749781320568985</v>
      </c>
      <c r="AI216" s="9">
        <f t="shared" si="217"/>
        <v>12.606231438999481</v>
      </c>
      <c r="AJ216" s="9">
        <f t="shared" si="218"/>
        <v>8.8965457215930641</v>
      </c>
      <c r="AK216" s="9">
        <f t="shared" si="219"/>
        <v>10.405209205921947</v>
      </c>
      <c r="AL216" s="21">
        <f>Z216/C216</f>
        <v>-5.1124726388102414E-2</v>
      </c>
      <c r="AM216" s="21">
        <f t="shared" si="220"/>
        <v>-3.1718996031101759E-2</v>
      </c>
      <c r="AN216" s="21">
        <f t="shared" si="221"/>
        <v>-2.6646336133191954E-2</v>
      </c>
      <c r="AO216" s="21">
        <f t="shared" si="222"/>
        <v>-2.8817228009815479E-2</v>
      </c>
      <c r="AP216" s="21">
        <f>ABS(AL216)</f>
        <v>5.1124726388102414E-2</v>
      </c>
      <c r="AQ216" s="21">
        <f t="shared" si="223"/>
        <v>3.1718996031101759E-2</v>
      </c>
      <c r="AR216" s="21">
        <f t="shared" si="224"/>
        <v>2.6646336133191954E-2</v>
      </c>
      <c r="AS216" s="21">
        <f t="shared" si="209"/>
        <v>2.8817228009815479E-2</v>
      </c>
      <c r="AT216" s="21"/>
      <c r="AZ216">
        <f t="shared" si="277"/>
        <v>166.17965296003862</v>
      </c>
      <c r="BA216">
        <f t="shared" si="261"/>
        <v>167.19051394288783</v>
      </c>
      <c r="BB216">
        <f t="shared" si="262"/>
        <v>167.93996370335665</v>
      </c>
      <c r="BC216">
        <f t="shared" si="263"/>
        <v>168.21941861046338</v>
      </c>
      <c r="BD216" s="9">
        <f t="shared" si="225"/>
        <v>3.8203470399613764</v>
      </c>
      <c r="BE216" s="9">
        <f t="shared" si="226"/>
        <v>2.8094860571121671</v>
      </c>
      <c r="BF216" s="9">
        <f t="shared" si="227"/>
        <v>2.0600362966433465</v>
      </c>
      <c r="BG216" s="9">
        <f t="shared" si="228"/>
        <v>1.7805813895366214</v>
      </c>
      <c r="BH216">
        <f t="shared" si="229"/>
        <v>3.8203470399613764</v>
      </c>
      <c r="BI216">
        <f t="shared" si="230"/>
        <v>2.8094860571121671</v>
      </c>
      <c r="BJ216">
        <f t="shared" si="231"/>
        <v>2.0600362966433465</v>
      </c>
      <c r="BK216">
        <f t="shared" si="232"/>
        <v>1.7805813895366214</v>
      </c>
      <c r="BL216" s="9">
        <f t="shared" si="233"/>
        <v>14.595051505741651</v>
      </c>
      <c r="BM216" s="9">
        <f t="shared" si="234"/>
        <v>7.8932119051076715</v>
      </c>
      <c r="BN216" s="9">
        <f t="shared" si="235"/>
        <v>4.2437495434880343</v>
      </c>
      <c r="BO216" s="9">
        <f t="shared" si="236"/>
        <v>3.1704700847641654</v>
      </c>
      <c r="BP216" s="21">
        <f t="shared" si="237"/>
        <v>2.2472629646831627E-2</v>
      </c>
      <c r="BQ216" s="21">
        <f t="shared" si="238"/>
        <v>1.6526388571248041E-2</v>
      </c>
      <c r="BR216" s="21">
        <f t="shared" si="239"/>
        <v>1.2117860568490273E-2</v>
      </c>
      <c r="BS216" s="21">
        <f t="shared" si="240"/>
        <v>1.0474008173744831E-2</v>
      </c>
      <c r="BT216" s="21">
        <f t="shared" si="241"/>
        <v>2.2472629646831627E-2</v>
      </c>
      <c r="BU216" s="21">
        <f t="shared" si="242"/>
        <v>1.6526388571248041E-2</v>
      </c>
      <c r="BV216" s="21">
        <f t="shared" si="243"/>
        <v>1.2117860568490273E-2</v>
      </c>
      <c r="BW216" s="21">
        <f t="shared" si="244"/>
        <v>1.0474008173744831E-2</v>
      </c>
      <c r="CA216">
        <f t="shared" si="264"/>
        <v>114.91958978347344</v>
      </c>
      <c r="CC216">
        <f t="shared" si="265"/>
        <v>-0.59782574869393346</v>
      </c>
      <c r="CD216" s="9">
        <f t="shared" si="245"/>
        <v>114.32176403477951</v>
      </c>
      <c r="CE216">
        <f t="shared" si="246"/>
        <v>2.3848820347795083</v>
      </c>
      <c r="CG216">
        <f t="shared" si="266"/>
        <v>-0.26090353983936143</v>
      </c>
      <c r="CH216" s="9">
        <f t="shared" si="247"/>
        <v>114.65868624363408</v>
      </c>
      <c r="CI216">
        <f t="shared" si="248"/>
        <v>2.7218042436340824</v>
      </c>
      <c r="CK216">
        <f t="shared" si="267"/>
        <v>0.50254897490100747</v>
      </c>
      <c r="CL216" s="9">
        <f t="shared" si="249"/>
        <v>115.42213875837444</v>
      </c>
      <c r="CM216">
        <f t="shared" si="250"/>
        <v>3.4852567583744474</v>
      </c>
      <c r="CO216">
        <f t="shared" si="268"/>
        <v>0.6666180289764646</v>
      </c>
      <c r="CP216" s="9">
        <f t="shared" si="251"/>
        <v>115.5862078124499</v>
      </c>
      <c r="CQ216">
        <f t="shared" si="252"/>
        <v>3.6493258124499022</v>
      </c>
      <c r="CY216">
        <f t="shared" si="278"/>
        <v>167.93996370335665</v>
      </c>
      <c r="DA216">
        <f t="shared" si="269"/>
        <v>0.3840677985421006</v>
      </c>
      <c r="DB216" s="9">
        <f t="shared" si="253"/>
        <v>168.32403150189876</v>
      </c>
      <c r="DC216">
        <f t="shared" si="254"/>
        <v>1.6759684981012413</v>
      </c>
      <c r="DE216">
        <f t="shared" si="270"/>
        <v>0.56591194408062129</v>
      </c>
      <c r="DF216" s="9">
        <f t="shared" si="255"/>
        <v>168.50587564743728</v>
      </c>
      <c r="DG216">
        <f t="shared" si="256"/>
        <v>1.4941243525627215</v>
      </c>
      <c r="DI216">
        <f t="shared" si="271"/>
        <v>0.76574570271699427</v>
      </c>
      <c r="DJ216" s="9">
        <f t="shared" si="257"/>
        <v>168.70570940607365</v>
      </c>
      <c r="DK216">
        <f t="shared" si="258"/>
        <v>1.2942905939263483</v>
      </c>
      <c r="DM216">
        <f t="shared" si="272"/>
        <v>0.67233334742304163</v>
      </c>
      <c r="DN216" s="9">
        <f t="shared" si="259"/>
        <v>168.61229705077969</v>
      </c>
      <c r="DO216">
        <f t="shared" si="260"/>
        <v>1.3877029492203121</v>
      </c>
    </row>
    <row r="217" spans="1:119" x14ac:dyDescent="0.2">
      <c r="A217" s="3">
        <v>44091</v>
      </c>
      <c r="B217" s="4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  <c r="R217">
        <f t="shared" si="273"/>
        <v>116.74398567058932</v>
      </c>
      <c r="S217">
        <f t="shared" si="274"/>
        <v>114.35123935080649</v>
      </c>
      <c r="T217">
        <f t="shared" si="275"/>
        <v>113.12996511338937</v>
      </c>
      <c r="U217">
        <f t="shared" si="276"/>
        <v>112.64653834328641</v>
      </c>
      <c r="V217">
        <f>ABS($C217-R217)/$C217*100</f>
        <v>5.9864047985103044</v>
      </c>
      <c r="W217">
        <f>ABS($C217-S217)/$C217*100</f>
        <v>3.8141423168762163</v>
      </c>
      <c r="X217">
        <f>ABS($C217-T217)/$C217*100</f>
        <v>2.705404552327789</v>
      </c>
      <c r="Y217">
        <f>ABS($C217-U217)/$C217*100</f>
        <v>2.2665239962780639</v>
      </c>
      <c r="Z217" s="9">
        <f t="shared" si="210"/>
        <v>-6.5940226705893252</v>
      </c>
      <c r="AA217" s="9">
        <f t="shared" si="211"/>
        <v>-4.201276350806495</v>
      </c>
      <c r="AB217" s="9">
        <f t="shared" si="212"/>
        <v>-2.980002113389375</v>
      </c>
      <c r="AC217" s="9">
        <f t="shared" si="213"/>
        <v>-2.4965753432864091</v>
      </c>
      <c r="AD217">
        <f>ABS(Z217)</f>
        <v>6.5940226705893252</v>
      </c>
      <c r="AE217">
        <f>ABS(AA217)</f>
        <v>4.201276350806495</v>
      </c>
      <c r="AF217">
        <f t="shared" si="214"/>
        <v>2.980002113389375</v>
      </c>
      <c r="AG217">
        <f t="shared" si="215"/>
        <v>2.4965753432864091</v>
      </c>
      <c r="AH217" s="9">
        <f t="shared" si="216"/>
        <v>43.481134980245976</v>
      </c>
      <c r="AI217" s="9">
        <f t="shared" si="217"/>
        <v>17.650722975845937</v>
      </c>
      <c r="AJ217" s="9">
        <f t="shared" si="218"/>
        <v>8.8804125958051419</v>
      </c>
      <c r="AK217" s="9">
        <f t="shared" si="219"/>
        <v>6.232888444705651</v>
      </c>
      <c r="AL217" s="21">
        <f>Z217/C217</f>
        <v>-5.9864047985103044E-2</v>
      </c>
      <c r="AM217" s="21">
        <f t="shared" si="220"/>
        <v>-3.8141423168762165E-2</v>
      </c>
      <c r="AN217" s="21">
        <f t="shared" si="221"/>
        <v>-2.7054045523277889E-2</v>
      </c>
      <c r="AO217" s="21">
        <f t="shared" si="222"/>
        <v>-2.266523996278064E-2</v>
      </c>
      <c r="AP217" s="21">
        <f>ABS(AL217)</f>
        <v>5.9864047985103044E-2</v>
      </c>
      <c r="AQ217" s="21">
        <f t="shared" si="223"/>
        <v>3.8141423168762165E-2</v>
      </c>
      <c r="AR217" s="21">
        <f t="shared" si="224"/>
        <v>2.7054045523277889E-2</v>
      </c>
      <c r="AS217" s="21">
        <f t="shared" si="209"/>
        <v>2.266523996278064E-2</v>
      </c>
      <c r="AT217" s="21"/>
      <c r="AZ217">
        <f t="shared" si="277"/>
        <v>166.79090848643241</v>
      </c>
      <c r="BA217">
        <f t="shared" si="261"/>
        <v>168.08954948116371</v>
      </c>
      <c r="BB217">
        <f t="shared" si="262"/>
        <v>169.17598548134265</v>
      </c>
      <c r="BC217">
        <f t="shared" si="263"/>
        <v>169.60827209430192</v>
      </c>
      <c r="BD217" s="9">
        <f t="shared" si="225"/>
        <v>3.5490875135675992</v>
      </c>
      <c r="BE217" s="9">
        <f t="shared" si="226"/>
        <v>2.2504465188362985</v>
      </c>
      <c r="BF217" s="9">
        <f t="shared" si="227"/>
        <v>1.1640105186573635</v>
      </c>
      <c r="BG217" s="9">
        <f t="shared" si="228"/>
        <v>0.73172390569808954</v>
      </c>
      <c r="BH217">
        <f t="shared" si="229"/>
        <v>3.5490875135675992</v>
      </c>
      <c r="BI217">
        <f t="shared" si="230"/>
        <v>2.2504465188362985</v>
      </c>
      <c r="BJ217">
        <f t="shared" si="231"/>
        <v>1.1640105186573635</v>
      </c>
      <c r="BK217">
        <f t="shared" si="232"/>
        <v>0.73172390569808954</v>
      </c>
      <c r="BL217" s="9">
        <f t="shared" si="233"/>
        <v>12.596022178961444</v>
      </c>
      <c r="BM217" s="9">
        <f t="shared" si="234"/>
        <v>5.0645095341424149</v>
      </c>
      <c r="BN217" s="9">
        <f t="shared" si="235"/>
        <v>1.3549204875449843</v>
      </c>
      <c r="BO217" s="9">
        <f t="shared" si="236"/>
        <v>0.53541987417006665</v>
      </c>
      <c r="BP217" s="21">
        <f t="shared" si="237"/>
        <v>2.083531523370236E-2</v>
      </c>
      <c r="BQ217" s="21">
        <f t="shared" si="238"/>
        <v>1.3211498013868089E-2</v>
      </c>
      <c r="BR217" s="21">
        <f t="shared" si="239"/>
        <v>6.8334539508699025E-3</v>
      </c>
      <c r="BS217" s="21">
        <f t="shared" si="240"/>
        <v>4.2956670358151794E-3</v>
      </c>
      <c r="BT217" s="21">
        <f t="shared" si="241"/>
        <v>2.083531523370236E-2</v>
      </c>
      <c r="BU217" s="21">
        <f t="shared" si="242"/>
        <v>1.3211498013868089E-2</v>
      </c>
      <c r="BV217" s="21">
        <f t="shared" si="243"/>
        <v>6.8334539508699025E-3</v>
      </c>
      <c r="BW217" s="21">
        <f t="shared" si="244"/>
        <v>4.2956670358151794E-3</v>
      </c>
      <c r="CA217">
        <f t="shared" si="264"/>
        <v>113.12996511338937</v>
      </c>
      <c r="CC217">
        <f t="shared" si="265"/>
        <v>-0.78851357611635464</v>
      </c>
      <c r="CD217" s="9">
        <f t="shared" si="245"/>
        <v>112.34145153727302</v>
      </c>
      <c r="CE217">
        <f t="shared" si="246"/>
        <v>2.1914885372730168</v>
      </c>
      <c r="CG217">
        <f t="shared" si="266"/>
        <v>-0.81124314672745512</v>
      </c>
      <c r="CH217" s="9">
        <f t="shared" si="247"/>
        <v>112.31872196666193</v>
      </c>
      <c r="CI217">
        <f t="shared" si="248"/>
        <v>2.168758966661926</v>
      </c>
      <c r="CK217">
        <f t="shared" si="267"/>
        <v>-1.0102856307891412</v>
      </c>
      <c r="CL217" s="9">
        <f t="shared" si="249"/>
        <v>112.11967948260023</v>
      </c>
      <c r="CM217">
        <f t="shared" si="250"/>
        <v>1.9697164826002336</v>
      </c>
      <c r="CO217">
        <f t="shared" si="268"/>
        <v>-1.4457506922155918</v>
      </c>
      <c r="CP217" s="9">
        <f t="shared" si="251"/>
        <v>111.68421442117378</v>
      </c>
      <c r="CQ217">
        <f t="shared" si="252"/>
        <v>1.5342514211737779</v>
      </c>
      <c r="CY217">
        <f t="shared" si="278"/>
        <v>169.17598548134265</v>
      </c>
      <c r="DA217">
        <f t="shared" si="269"/>
        <v>0.52038043525312394</v>
      </c>
      <c r="DB217" s="9">
        <f t="shared" si="253"/>
        <v>169.69636591659577</v>
      </c>
      <c r="DC217">
        <f t="shared" si="254"/>
        <v>0.64363008340424699</v>
      </c>
      <c r="DE217">
        <f t="shared" si="270"/>
        <v>0.80715148428655636</v>
      </c>
      <c r="DF217" s="9">
        <f t="shared" si="255"/>
        <v>169.9831369656292</v>
      </c>
      <c r="DG217">
        <f t="shared" si="256"/>
        <v>0.35685903437081379</v>
      </c>
      <c r="DI217">
        <f t="shared" si="271"/>
        <v>1.0761279123945358</v>
      </c>
      <c r="DJ217" s="9">
        <f t="shared" si="257"/>
        <v>170.25211339373718</v>
      </c>
      <c r="DK217">
        <f t="shared" si="258"/>
        <v>8.7882606262837726E-2</v>
      </c>
      <c r="DM217">
        <f t="shared" si="272"/>
        <v>1.157105397707183</v>
      </c>
      <c r="DN217" s="9">
        <f t="shared" si="259"/>
        <v>170.33309087904982</v>
      </c>
      <c r="DO217">
        <f t="shared" si="260"/>
        <v>6.9051209501935773E-3</v>
      </c>
    </row>
    <row r="218" spans="1:119" x14ac:dyDescent="0.2">
      <c r="A218" s="3">
        <v>44092</v>
      </c>
      <c r="B218" s="4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  <c r="R218">
        <f t="shared" si="273"/>
        <v>115.68894204329503</v>
      </c>
      <c r="S218">
        <f t="shared" si="274"/>
        <v>113.00683091854842</v>
      </c>
      <c r="T218">
        <f t="shared" si="275"/>
        <v>111.34196384535575</v>
      </c>
      <c r="U218">
        <f t="shared" si="276"/>
        <v>110.69920957552301</v>
      </c>
      <c r="V218">
        <f>ABS($C218-R218)/$C218*100</f>
        <v>8.4692392416053117</v>
      </c>
      <c r="W218">
        <f>ABS($C218-S218)/$C218*100</f>
        <v>5.9545083768884739</v>
      </c>
      <c r="X218">
        <f>ABS($C218-T218)/$C218*100</f>
        <v>4.3935392671526063</v>
      </c>
      <c r="Y218">
        <f>ABS($C218-U218)/$C218*100</f>
        <v>3.7908968240921541</v>
      </c>
      <c r="Z218" s="9">
        <f t="shared" si="210"/>
        <v>-9.0329510432950286</v>
      </c>
      <c r="AA218" s="9">
        <f t="shared" si="211"/>
        <v>-6.3508399185484166</v>
      </c>
      <c r="AB218" s="9">
        <f t="shared" si="212"/>
        <v>-4.6859728453557494</v>
      </c>
      <c r="AC218" s="9">
        <f t="shared" si="213"/>
        <v>-4.0432185755230137</v>
      </c>
      <c r="AD218">
        <f>ABS(Z218)</f>
        <v>9.0329510432950286</v>
      </c>
      <c r="AE218">
        <f>ABS(AA218)</f>
        <v>6.3508399185484166</v>
      </c>
      <c r="AF218">
        <f t="shared" si="214"/>
        <v>4.6859728453557494</v>
      </c>
      <c r="AG218">
        <f t="shared" si="215"/>
        <v>4.0432185755230137</v>
      </c>
      <c r="AH218" s="9">
        <f t="shared" si="216"/>
        <v>81.59420455056474</v>
      </c>
      <c r="AI218" s="9">
        <f t="shared" si="217"/>
        <v>40.333167671028058</v>
      </c>
      <c r="AJ218" s="9">
        <f t="shared" si="218"/>
        <v>21.958341507411458</v>
      </c>
      <c r="AK218" s="9">
        <f t="shared" si="219"/>
        <v>16.347616449454346</v>
      </c>
      <c r="AL218" s="21">
        <f>Z218/C218</f>
        <v>-8.4692392416053114E-2</v>
      </c>
      <c r="AM218" s="21">
        <f t="shared" si="220"/>
        <v>-5.9545083768884739E-2</v>
      </c>
      <c r="AN218" s="21">
        <f t="shared" si="221"/>
        <v>-4.3935392671526061E-2</v>
      </c>
      <c r="AO218" s="21">
        <f t="shared" si="222"/>
        <v>-3.7908968240921541E-2</v>
      </c>
      <c r="AP218" s="21">
        <f>ABS(AL218)</f>
        <v>8.4692392416053114E-2</v>
      </c>
      <c r="AQ218" s="21">
        <f t="shared" si="223"/>
        <v>5.9545083768884739E-2</v>
      </c>
      <c r="AR218" s="21">
        <f t="shared" si="224"/>
        <v>4.3935392671526061E-2</v>
      </c>
      <c r="AS218" s="21">
        <f t="shared" si="209"/>
        <v>3.7908968240921541E-2</v>
      </c>
      <c r="AT218" s="21"/>
      <c r="AZ218">
        <f t="shared" si="277"/>
        <v>167.35876248860322</v>
      </c>
      <c r="BA218">
        <f t="shared" si="261"/>
        <v>168.80969236719133</v>
      </c>
      <c r="BB218">
        <f t="shared" si="262"/>
        <v>169.87439179253707</v>
      </c>
      <c r="BC218">
        <f t="shared" si="263"/>
        <v>170.17901674074642</v>
      </c>
      <c r="BD218" s="9">
        <f t="shared" si="225"/>
        <v>1.3412345113967774</v>
      </c>
      <c r="BE218" s="9">
        <f t="shared" si="226"/>
        <v>-0.10969536719133544</v>
      </c>
      <c r="BF218" s="9">
        <f t="shared" si="227"/>
        <v>-1.1743947925370719</v>
      </c>
      <c r="BG218" s="9">
        <f t="shared" si="228"/>
        <v>-1.4790197407464234</v>
      </c>
      <c r="BH218">
        <f t="shared" si="229"/>
        <v>1.3412345113967774</v>
      </c>
      <c r="BI218">
        <f t="shared" si="230"/>
        <v>0.10969536719133544</v>
      </c>
      <c r="BJ218">
        <f t="shared" si="231"/>
        <v>1.1743947925370719</v>
      </c>
      <c r="BK218">
        <f t="shared" si="232"/>
        <v>1.4790197407464234</v>
      </c>
      <c r="BL218" s="9">
        <f t="shared" si="233"/>
        <v>1.7989100145617523</v>
      </c>
      <c r="BM218" s="9">
        <f t="shared" si="234"/>
        <v>1.2033073583241911E-2</v>
      </c>
      <c r="BN218" s="9">
        <f t="shared" si="235"/>
        <v>1.3792031287381921</v>
      </c>
      <c r="BO218" s="9">
        <f t="shared" si="236"/>
        <v>2.1874993935176175</v>
      </c>
      <c r="BP218" s="21">
        <f t="shared" si="237"/>
        <v>7.9504121828572263E-3</v>
      </c>
      <c r="BQ218" s="21">
        <f t="shared" si="238"/>
        <v>-6.5023929544785611E-4</v>
      </c>
      <c r="BR218" s="21">
        <f t="shared" si="239"/>
        <v>-6.9614393208144035E-3</v>
      </c>
      <c r="BS218" s="21">
        <f t="shared" si="240"/>
        <v>-8.7671592593236581E-3</v>
      </c>
      <c r="BT218" s="21">
        <f t="shared" si="241"/>
        <v>7.9504121828572263E-3</v>
      </c>
      <c r="BU218" s="21">
        <f t="shared" si="242"/>
        <v>6.5023929544785611E-4</v>
      </c>
      <c r="BV218" s="21">
        <f t="shared" si="243"/>
        <v>6.9614393208144035E-3</v>
      </c>
      <c r="BW218" s="21">
        <f t="shared" si="244"/>
        <v>8.7671592593236581E-3</v>
      </c>
      <c r="CA218">
        <f t="shared" si="264"/>
        <v>111.34196384535575</v>
      </c>
      <c r="CC218">
        <f t="shared" si="265"/>
        <v>-0.94843160682311778</v>
      </c>
      <c r="CD218" s="9">
        <f t="shared" si="245"/>
        <v>110.39353223853263</v>
      </c>
      <c r="CE218">
        <f t="shared" si="246"/>
        <v>3.7375412385326285</v>
      </c>
      <c r="CG218">
        <f t="shared" si="266"/>
        <v>-1.1628760703976764</v>
      </c>
      <c r="CH218" s="9">
        <f t="shared" si="247"/>
        <v>110.17908777495808</v>
      </c>
      <c r="CI218">
        <f t="shared" si="248"/>
        <v>3.523096774958077</v>
      </c>
      <c r="CK218">
        <f t="shared" si="267"/>
        <v>-1.5235779513705006</v>
      </c>
      <c r="CL218" s="9">
        <f t="shared" si="249"/>
        <v>109.81838589398525</v>
      </c>
      <c r="CM218">
        <f t="shared" si="250"/>
        <v>3.1623948939852511</v>
      </c>
      <c r="CO218">
        <f t="shared" si="268"/>
        <v>-1.7400861874191005</v>
      </c>
      <c r="CP218" s="9">
        <f t="shared" si="251"/>
        <v>109.60187765793665</v>
      </c>
      <c r="CQ218">
        <f t="shared" si="252"/>
        <v>2.9458866579366543</v>
      </c>
      <c r="CY218">
        <f t="shared" si="278"/>
        <v>169.87439179253707</v>
      </c>
      <c r="DA218">
        <f t="shared" si="269"/>
        <v>0.54886457540373101</v>
      </c>
      <c r="DB218" s="9">
        <f t="shared" si="253"/>
        <v>170.42325636794081</v>
      </c>
      <c r="DC218">
        <f t="shared" si="254"/>
        <v>1.7232593679408126</v>
      </c>
      <c r="DE218">
        <f t="shared" si="270"/>
        <v>0.76800322197338655</v>
      </c>
      <c r="DF218" s="9">
        <f t="shared" si="255"/>
        <v>170.64239501451044</v>
      </c>
      <c r="DG218">
        <f t="shared" si="256"/>
        <v>1.9423980145104451</v>
      </c>
      <c r="DI218">
        <f t="shared" si="271"/>
        <v>0.82683165560245808</v>
      </c>
      <c r="DJ218" s="9">
        <f t="shared" si="257"/>
        <v>170.70122344813953</v>
      </c>
      <c r="DK218">
        <f t="shared" si="258"/>
        <v>2.0012264481395334</v>
      </c>
      <c r="DM218">
        <f t="shared" si="272"/>
        <v>0.76262418330620518</v>
      </c>
      <c r="DN218" s="9">
        <f t="shared" si="259"/>
        <v>170.63701597584327</v>
      </c>
      <c r="DO218">
        <f t="shared" si="260"/>
        <v>1.937018975843273</v>
      </c>
    </row>
    <row r="219" spans="1:119" x14ac:dyDescent="0.2">
      <c r="A219" s="3">
        <v>44095</v>
      </c>
      <c r="B219" s="4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  <c r="R219">
        <f t="shared" si="273"/>
        <v>114.24366987636782</v>
      </c>
      <c r="S219">
        <f t="shared" si="274"/>
        <v>110.97456214461292</v>
      </c>
      <c r="T219">
        <f t="shared" si="275"/>
        <v>108.53038013814231</v>
      </c>
      <c r="U219">
        <f t="shared" si="276"/>
        <v>107.54549908661507</v>
      </c>
      <c r="V219">
        <f>ABS($C219-R219)/$C219*100</f>
        <v>3.9614547227126282</v>
      </c>
      <c r="W219">
        <f>ABS($C219-S219)/$C219*100</f>
        <v>0.98657483828404058</v>
      </c>
      <c r="X219">
        <f>ABS($C219-T219)/$C219*100</f>
        <v>1.2376246930750807</v>
      </c>
      <c r="Y219">
        <f>ABS($C219-U219)/$C219*100</f>
        <v>2.1338639941795594</v>
      </c>
      <c r="Z219" s="9">
        <f t="shared" si="210"/>
        <v>-4.3532588763678177</v>
      </c>
      <c r="AA219" s="9">
        <f t="shared" si="211"/>
        <v>-1.0841511446129175</v>
      </c>
      <c r="AB219" s="9">
        <f t="shared" si="212"/>
        <v>1.3600308618576946</v>
      </c>
      <c r="AC219" s="9">
        <f t="shared" si="213"/>
        <v>2.3449119133849337</v>
      </c>
      <c r="AD219">
        <f>ABS(Z219)</f>
        <v>4.3532588763678177</v>
      </c>
      <c r="AE219">
        <f>ABS(AA219)</f>
        <v>1.0841511446129175</v>
      </c>
      <c r="AF219">
        <f t="shared" si="214"/>
        <v>1.3600308618576946</v>
      </c>
      <c r="AG219">
        <f t="shared" si="215"/>
        <v>2.3449119133849337</v>
      </c>
      <c r="AH219" s="9">
        <f t="shared" si="216"/>
        <v>18.950862844675196</v>
      </c>
      <c r="AI219" s="9">
        <f t="shared" si="217"/>
        <v>1.1753837043654991</v>
      </c>
      <c r="AJ219" s="9">
        <f t="shared" si="218"/>
        <v>1.8496839452053837</v>
      </c>
      <c r="AK219" s="9">
        <f t="shared" si="219"/>
        <v>5.4986118815345906</v>
      </c>
      <c r="AL219" s="21">
        <f>Z219/C219</f>
        <v>-3.9614547227126283E-2</v>
      </c>
      <c r="AM219" s="21">
        <f t="shared" si="220"/>
        <v>-9.8657483828404058E-3</v>
      </c>
      <c r="AN219" s="21">
        <f t="shared" si="221"/>
        <v>1.2376246930750807E-2</v>
      </c>
      <c r="AO219" s="21">
        <f t="shared" si="222"/>
        <v>2.1338639941795592E-2</v>
      </c>
      <c r="AP219" s="21">
        <f>ABS(AL219)</f>
        <v>3.9614547227126283E-2</v>
      </c>
      <c r="AQ219" s="21">
        <f t="shared" si="223"/>
        <v>9.8657483828404058E-3</v>
      </c>
      <c r="AR219" s="21">
        <f t="shared" si="224"/>
        <v>1.2376246930750807E-2</v>
      </c>
      <c r="AS219" s="21">
        <f t="shared" si="209"/>
        <v>2.1338639941795592E-2</v>
      </c>
      <c r="AT219" s="21"/>
      <c r="AZ219">
        <f t="shared" si="277"/>
        <v>167.57336001042671</v>
      </c>
      <c r="BA219">
        <f t="shared" si="261"/>
        <v>168.7745898496901</v>
      </c>
      <c r="BB219">
        <f t="shared" si="262"/>
        <v>169.16975491701481</v>
      </c>
      <c r="BC219">
        <f t="shared" si="263"/>
        <v>169.02538134296421</v>
      </c>
      <c r="BD219" s="9">
        <f t="shared" si="225"/>
        <v>-6.2033650104267224</v>
      </c>
      <c r="BE219" s="9">
        <f t="shared" si="226"/>
        <v>-7.4045948496901133</v>
      </c>
      <c r="BF219" s="9">
        <f t="shared" si="227"/>
        <v>-7.7997599170148249</v>
      </c>
      <c r="BG219" s="9">
        <f t="shared" si="228"/>
        <v>-7.6553863429642206</v>
      </c>
      <c r="BH219">
        <f t="shared" si="229"/>
        <v>6.2033650104267224</v>
      </c>
      <c r="BI219">
        <f t="shared" si="230"/>
        <v>7.4045948496901133</v>
      </c>
      <c r="BJ219">
        <f t="shared" si="231"/>
        <v>7.7997599170148249</v>
      </c>
      <c r="BK219">
        <f t="shared" si="232"/>
        <v>7.6553863429642206</v>
      </c>
      <c r="BL219" s="9">
        <f t="shared" si="233"/>
        <v>38.481737452586529</v>
      </c>
      <c r="BM219" s="9">
        <f t="shared" si="234"/>
        <v>54.82802488805735</v>
      </c>
      <c r="BN219" s="9">
        <f t="shared" si="235"/>
        <v>60.836254763071111</v>
      </c>
      <c r="BO219" s="9">
        <f t="shared" si="236"/>
        <v>58.604940060043106</v>
      </c>
      <c r="BP219" s="21">
        <f t="shared" si="237"/>
        <v>-3.8441873970602294E-2</v>
      </c>
      <c r="BQ219" s="21">
        <f t="shared" si="238"/>
        <v>-4.5885821894523289E-2</v>
      </c>
      <c r="BR219" s="21">
        <f t="shared" si="239"/>
        <v>-4.8334635673842746E-2</v>
      </c>
      <c r="BS219" s="21">
        <f t="shared" si="240"/>
        <v>-4.743996145605768E-2</v>
      </c>
      <c r="BT219" s="21">
        <f t="shared" si="241"/>
        <v>3.8441873970602294E-2</v>
      </c>
      <c r="BU219" s="21">
        <f t="shared" si="242"/>
        <v>4.5885821894523289E-2</v>
      </c>
      <c r="BV219" s="21">
        <f t="shared" si="243"/>
        <v>4.8334635673842746E-2</v>
      </c>
      <c r="BW219" s="21">
        <f t="shared" si="244"/>
        <v>4.743996145605768E-2</v>
      </c>
      <c r="CA219">
        <f t="shared" si="264"/>
        <v>108.53038013814231</v>
      </c>
      <c r="CC219">
        <f t="shared" si="265"/>
        <v>-1.24653594288557</v>
      </c>
      <c r="CD219" s="9">
        <f t="shared" si="245"/>
        <v>107.28384419525673</v>
      </c>
      <c r="CE219">
        <f t="shared" si="246"/>
        <v>2.6065668047432666</v>
      </c>
      <c r="CG219">
        <f t="shared" si="266"/>
        <v>-1.7564108196513526</v>
      </c>
      <c r="CH219" s="9">
        <f t="shared" si="247"/>
        <v>106.77396931849096</v>
      </c>
      <c r="CI219">
        <f t="shared" si="248"/>
        <v>3.1164416815090448</v>
      </c>
      <c r="CK219">
        <f t="shared" si="267"/>
        <v>-2.3736617502268431</v>
      </c>
      <c r="CL219" s="9">
        <f t="shared" si="249"/>
        <v>106.15671838791546</v>
      </c>
      <c r="CM219">
        <f t="shared" si="250"/>
        <v>3.7336926120845391</v>
      </c>
      <c r="CO219">
        <f t="shared" si="268"/>
        <v>-2.6615740544422359</v>
      </c>
      <c r="CP219" s="9">
        <f t="shared" si="251"/>
        <v>105.86880608370006</v>
      </c>
      <c r="CQ219">
        <f t="shared" si="252"/>
        <v>4.0216049162999354</v>
      </c>
      <c r="CY219">
        <f t="shared" si="278"/>
        <v>169.16975491701481</v>
      </c>
      <c r="DA219">
        <f t="shared" si="269"/>
        <v>0.3483043432555733</v>
      </c>
      <c r="DB219" s="9">
        <f t="shared" si="253"/>
        <v>169.51805926027038</v>
      </c>
      <c r="DC219">
        <f t="shared" si="254"/>
        <v>8.1480642602703881</v>
      </c>
      <c r="DE219">
        <f t="shared" si="270"/>
        <v>0.23785278687495576</v>
      </c>
      <c r="DF219" s="9">
        <f t="shared" si="255"/>
        <v>169.40760770388977</v>
      </c>
      <c r="DG219">
        <f t="shared" si="256"/>
        <v>8.0376127038897778</v>
      </c>
      <c r="DI219">
        <f t="shared" si="271"/>
        <v>-0.18393757493985224</v>
      </c>
      <c r="DJ219" s="9">
        <f t="shared" si="257"/>
        <v>168.98581734207497</v>
      </c>
      <c r="DK219">
        <f t="shared" si="258"/>
        <v>7.6158223420749778</v>
      </c>
      <c r="DM219">
        <f t="shared" si="272"/>
        <v>-0.49922032728627014</v>
      </c>
      <c r="DN219" s="9">
        <f t="shared" si="259"/>
        <v>168.67053458972853</v>
      </c>
      <c r="DO219">
        <f t="shared" si="260"/>
        <v>7.3005395897285439</v>
      </c>
    </row>
    <row r="220" spans="1:119" x14ac:dyDescent="0.2">
      <c r="A220" s="3">
        <v>44096</v>
      </c>
      <c r="B220" s="4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  <c r="R220">
        <f t="shared" si="273"/>
        <v>113.54714845614897</v>
      </c>
      <c r="S220">
        <f t="shared" si="274"/>
        <v>110.62763377833679</v>
      </c>
      <c r="T220">
        <f t="shared" si="275"/>
        <v>109.34639865525692</v>
      </c>
      <c r="U220">
        <f t="shared" si="276"/>
        <v>109.37453037905532</v>
      </c>
      <c r="V220">
        <f>ABS($C220-R220)/$C220*100</f>
        <v>1.728866559256605</v>
      </c>
      <c r="W220">
        <f>ABS($C220-S220)/$C220*100</f>
        <v>0.88677745395827368</v>
      </c>
      <c r="X220">
        <f>ABS($C220-T220)/$C220*100</f>
        <v>2.0346583002761385</v>
      </c>
      <c r="Y220">
        <f>ABS($C220-U220)/$C220*100</f>
        <v>2.0094545993001152</v>
      </c>
      <c r="Z220" s="9">
        <f t="shared" si="210"/>
        <v>-1.9297164561489808</v>
      </c>
      <c r="AA220" s="9">
        <f t="shared" si="211"/>
        <v>0.9897982216632073</v>
      </c>
      <c r="AB220" s="9">
        <f t="shared" si="212"/>
        <v>2.2710333447430742</v>
      </c>
      <c r="AC220" s="9">
        <f t="shared" si="213"/>
        <v>2.2429016209446786</v>
      </c>
      <c r="AD220">
        <f>ABS(Z220)</f>
        <v>1.9297164561489808</v>
      </c>
      <c r="AE220">
        <f>ABS(AA220)</f>
        <v>0.9897982216632073</v>
      </c>
      <c r="AF220">
        <f t="shared" si="214"/>
        <v>2.2710333447430742</v>
      </c>
      <c r="AG220">
        <f t="shared" si="215"/>
        <v>2.2429016209446786</v>
      </c>
      <c r="AH220" s="9">
        <f t="shared" si="216"/>
        <v>3.7238056011321814</v>
      </c>
      <c r="AI220" s="9">
        <f t="shared" si="217"/>
        <v>0.9797005196076477</v>
      </c>
      <c r="AJ220" s="9">
        <f t="shared" si="218"/>
        <v>5.1575924529349146</v>
      </c>
      <c r="AK220" s="9">
        <f t="shared" si="219"/>
        <v>5.0306076812362663</v>
      </c>
      <c r="AL220" s="21">
        <f>Z220/C220</f>
        <v>-1.728866559256605E-2</v>
      </c>
      <c r="AM220" s="21">
        <f t="shared" si="220"/>
        <v>8.8677745395827363E-3</v>
      </c>
      <c r="AN220" s="21">
        <f t="shared" si="221"/>
        <v>2.0346583002761383E-2</v>
      </c>
      <c r="AO220" s="21">
        <f t="shared" si="222"/>
        <v>2.0094545993001152E-2</v>
      </c>
      <c r="AP220" s="21">
        <f>ABS(AL220)</f>
        <v>1.728866559256605E-2</v>
      </c>
      <c r="AQ220" s="21">
        <f t="shared" si="223"/>
        <v>8.8677745395827363E-3</v>
      </c>
      <c r="AR220" s="21">
        <f t="shared" si="224"/>
        <v>2.0346583002761383E-2</v>
      </c>
      <c r="AS220" s="21">
        <f t="shared" si="209"/>
        <v>2.0094545993001152E-2</v>
      </c>
      <c r="AT220" s="21"/>
      <c r="AZ220">
        <f t="shared" si="277"/>
        <v>166.58082160875841</v>
      </c>
      <c r="BA220">
        <f t="shared" si="261"/>
        <v>166.40511949778926</v>
      </c>
      <c r="BB220">
        <f t="shared" si="262"/>
        <v>164.48989896680592</v>
      </c>
      <c r="BC220">
        <f t="shared" si="263"/>
        <v>163.0541799954521</v>
      </c>
      <c r="BD220" s="9">
        <f t="shared" si="225"/>
        <v>-3.9008286087584167</v>
      </c>
      <c r="BE220" s="9">
        <f t="shared" si="226"/>
        <v>-3.7251264977892617</v>
      </c>
      <c r="BF220" s="9">
        <f t="shared" si="227"/>
        <v>-1.8099059668059283</v>
      </c>
      <c r="BG220" s="9">
        <f t="shared" si="228"/>
        <v>-0.37418699545210643</v>
      </c>
      <c r="BH220">
        <f t="shared" si="229"/>
        <v>3.9008286087584167</v>
      </c>
      <c r="BI220">
        <f t="shared" si="230"/>
        <v>3.7251264977892617</v>
      </c>
      <c r="BJ220">
        <f t="shared" si="231"/>
        <v>1.8099059668059283</v>
      </c>
      <c r="BK220">
        <f t="shared" si="232"/>
        <v>0.37418699545210643</v>
      </c>
      <c r="BL220" s="9">
        <f t="shared" si="233"/>
        <v>15.216463834908126</v>
      </c>
      <c r="BM220" s="9">
        <f t="shared" si="234"/>
        <v>13.876567424531691</v>
      </c>
      <c r="BN220" s="9">
        <f t="shared" si="235"/>
        <v>3.2757596086797021</v>
      </c>
      <c r="BO220" s="9">
        <f t="shared" si="236"/>
        <v>0.14001590756547472</v>
      </c>
      <c r="BP220" s="21">
        <f t="shared" si="237"/>
        <v>-2.397853932018805E-2</v>
      </c>
      <c r="BQ220" s="21">
        <f t="shared" si="238"/>
        <v>-2.2898491874100719E-2</v>
      </c>
      <c r="BR220" s="21">
        <f t="shared" si="239"/>
        <v>-1.1125559655058065E-2</v>
      </c>
      <c r="BS220" s="21">
        <f t="shared" si="240"/>
        <v>-2.3001414528712604E-3</v>
      </c>
      <c r="BT220" s="21">
        <f t="shared" si="241"/>
        <v>2.397853932018805E-2</v>
      </c>
      <c r="BU220" s="21">
        <f t="shared" si="242"/>
        <v>2.2898491874100719E-2</v>
      </c>
      <c r="BV220" s="21">
        <f t="shared" si="243"/>
        <v>1.1125559655058065E-2</v>
      </c>
      <c r="BW220" s="21">
        <f t="shared" si="244"/>
        <v>2.3001414528712604E-3</v>
      </c>
      <c r="CA220">
        <f t="shared" si="264"/>
        <v>109.34639865525692</v>
      </c>
      <c r="CC220">
        <f t="shared" si="265"/>
        <v>-0.91652722928554065</v>
      </c>
      <c r="CD220" s="9">
        <f t="shared" si="245"/>
        <v>108.42987142597138</v>
      </c>
      <c r="CE220">
        <f t="shared" si="246"/>
        <v>3.187560574028609</v>
      </c>
      <c r="CG220">
        <f t="shared" si="266"/>
        <v>-0.83033625841560466</v>
      </c>
      <c r="CH220" s="9">
        <f t="shared" si="247"/>
        <v>108.51606239684132</v>
      </c>
      <c r="CI220">
        <f t="shared" si="248"/>
        <v>3.1013696031586733</v>
      </c>
      <c r="CK220">
        <f t="shared" si="267"/>
        <v>-0.26847277378148138</v>
      </c>
      <c r="CL220" s="9">
        <f t="shared" si="249"/>
        <v>109.07792588147544</v>
      </c>
      <c r="CM220">
        <f t="shared" si="250"/>
        <v>2.5395061185245567</v>
      </c>
      <c r="CO220">
        <f t="shared" si="268"/>
        <v>0.32915555709665489</v>
      </c>
      <c r="CP220" s="9">
        <f t="shared" si="251"/>
        <v>109.67555421235357</v>
      </c>
      <c r="CQ220">
        <f t="shared" si="252"/>
        <v>1.9418777876464191</v>
      </c>
      <c r="CY220">
        <f t="shared" si="278"/>
        <v>164.48989896680592</v>
      </c>
      <c r="DA220">
        <f t="shared" si="269"/>
        <v>-0.45620130369874073</v>
      </c>
      <c r="DB220" s="9">
        <f t="shared" si="253"/>
        <v>164.03369766310718</v>
      </c>
      <c r="DC220">
        <f t="shared" si="254"/>
        <v>1.3537046631071803</v>
      </c>
      <c r="DE220">
        <f t="shared" si="270"/>
        <v>-1.5325223584752283</v>
      </c>
      <c r="DF220" s="9">
        <f t="shared" si="255"/>
        <v>162.95737660833069</v>
      </c>
      <c r="DG220">
        <f t="shared" si="256"/>
        <v>0.27738360833069464</v>
      </c>
      <c r="DI220">
        <f t="shared" si="271"/>
        <v>-3.1512437026174167</v>
      </c>
      <c r="DJ220" s="9">
        <f t="shared" si="257"/>
        <v>161.3386552641885</v>
      </c>
      <c r="DK220">
        <f t="shared" si="258"/>
        <v>1.3413377358114928</v>
      </c>
      <c r="DM220">
        <f t="shared" si="272"/>
        <v>-4.094566962999723</v>
      </c>
      <c r="DN220" s="9">
        <f t="shared" si="259"/>
        <v>160.3953320038062</v>
      </c>
      <c r="DO220">
        <f t="shared" si="260"/>
        <v>2.2846609961937929</v>
      </c>
    </row>
    <row r="221" spans="1:119" x14ac:dyDescent="0.2">
      <c r="A221" s="3">
        <v>44097</v>
      </c>
      <c r="B221" s="4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  <c r="R221">
        <f t="shared" si="273"/>
        <v>113.23839382316513</v>
      </c>
      <c r="S221">
        <f t="shared" si="274"/>
        <v>110.94436920926901</v>
      </c>
      <c r="T221">
        <f t="shared" si="275"/>
        <v>110.70901866210276</v>
      </c>
      <c r="U221">
        <f t="shared" si="276"/>
        <v>111.12399364339217</v>
      </c>
      <c r="V221">
        <f>ABS($C221-R221)/$C221*100</f>
        <v>5.8940990528834813</v>
      </c>
      <c r="W221">
        <f>ABS($C221-S221)/$C221*100</f>
        <v>3.748857836613483</v>
      </c>
      <c r="X221">
        <f>ABS($C221-T221)/$C221*100</f>
        <v>3.5287714038026117</v>
      </c>
      <c r="Y221">
        <f>ABS($C221-U221)/$C221*100</f>
        <v>3.9168323810869712</v>
      </c>
      <c r="Z221" s="9">
        <f t="shared" si="210"/>
        <v>-6.3028848231651295</v>
      </c>
      <c r="AA221" s="9">
        <f t="shared" si="211"/>
        <v>-4.0088602092690167</v>
      </c>
      <c r="AB221" s="9">
        <f t="shared" si="212"/>
        <v>-3.7735096621027679</v>
      </c>
      <c r="AC221" s="9">
        <f t="shared" si="213"/>
        <v>-4.1884846433921723</v>
      </c>
      <c r="AD221">
        <f>ABS(Z221)</f>
        <v>6.3028848231651295</v>
      </c>
      <c r="AE221">
        <f>ABS(AA221)</f>
        <v>4.0088602092690167</v>
      </c>
      <c r="AF221">
        <f t="shared" si="214"/>
        <v>3.7735096621027679</v>
      </c>
      <c r="AG221">
        <f t="shared" si="215"/>
        <v>4.1884846433921723</v>
      </c>
      <c r="AH221" s="9">
        <f t="shared" si="216"/>
        <v>39.72635709408533</v>
      </c>
      <c r="AI221" s="9">
        <f t="shared" si="217"/>
        <v>16.070960177460424</v>
      </c>
      <c r="AJ221" s="9">
        <f t="shared" si="218"/>
        <v>14.239375169982946</v>
      </c>
      <c r="AK221" s="9">
        <f t="shared" si="219"/>
        <v>17.543403607932053</v>
      </c>
      <c r="AL221" s="21">
        <f>Z221/C221</f>
        <v>-5.8940990528834815E-2</v>
      </c>
      <c r="AM221" s="21">
        <f t="shared" si="220"/>
        <v>-3.7488578366134832E-2</v>
      </c>
      <c r="AN221" s="21">
        <f t="shared" si="221"/>
        <v>-3.5287714038026115E-2</v>
      </c>
      <c r="AO221" s="21">
        <f t="shared" si="222"/>
        <v>-3.916832381086971E-2</v>
      </c>
      <c r="AP221" s="21">
        <f>ABS(AL221)</f>
        <v>5.8940990528834815E-2</v>
      </c>
      <c r="AQ221" s="21">
        <f t="shared" si="223"/>
        <v>3.7488578366134832E-2</v>
      </c>
      <c r="AR221" s="21">
        <f t="shared" si="224"/>
        <v>3.5287714038026115E-2</v>
      </c>
      <c r="AS221" s="21">
        <f t="shared" si="209"/>
        <v>3.916832381086971E-2</v>
      </c>
      <c r="AT221" s="21"/>
      <c r="AZ221">
        <f t="shared" si="277"/>
        <v>165.95668903135706</v>
      </c>
      <c r="BA221">
        <f t="shared" si="261"/>
        <v>165.21307901849667</v>
      </c>
      <c r="BB221">
        <f t="shared" si="262"/>
        <v>163.40395538672237</v>
      </c>
      <c r="BC221">
        <f t="shared" si="263"/>
        <v>162.76231413899947</v>
      </c>
      <c r="BD221" s="9">
        <f t="shared" si="225"/>
        <v>-7.1666960313570485</v>
      </c>
      <c r="BE221" s="9">
        <f t="shared" si="226"/>
        <v>-6.4230860184966616</v>
      </c>
      <c r="BF221" s="9">
        <f t="shared" si="227"/>
        <v>-4.6139623867223634</v>
      </c>
      <c r="BG221" s="9">
        <f t="shared" si="228"/>
        <v>-3.9723211389994617</v>
      </c>
      <c r="BH221">
        <f t="shared" si="229"/>
        <v>7.1666960313570485</v>
      </c>
      <c r="BI221">
        <f t="shared" si="230"/>
        <v>6.4230860184966616</v>
      </c>
      <c r="BJ221">
        <f t="shared" si="231"/>
        <v>4.6139623867223634</v>
      </c>
      <c r="BK221">
        <f t="shared" si="232"/>
        <v>3.9723211389994617</v>
      </c>
      <c r="BL221" s="9">
        <f t="shared" si="233"/>
        <v>51.361532005868867</v>
      </c>
      <c r="BM221" s="9">
        <f t="shared" si="234"/>
        <v>41.256034001007293</v>
      </c>
      <c r="BN221" s="9">
        <f t="shared" si="235"/>
        <v>21.288648906088728</v>
      </c>
      <c r="BO221" s="9">
        <f t="shared" si="236"/>
        <v>15.77933523134198</v>
      </c>
      <c r="BP221" s="21">
        <f t="shared" si="237"/>
        <v>-4.5133171782160406E-2</v>
      </c>
      <c r="BQ221" s="21">
        <f t="shared" si="238"/>
        <v>-4.0450193977253093E-2</v>
      </c>
      <c r="BR221" s="21">
        <f t="shared" si="239"/>
        <v>-2.9057009825060973E-2</v>
      </c>
      <c r="BS221" s="21">
        <f t="shared" si="240"/>
        <v>-2.5016193174084097E-2</v>
      </c>
      <c r="BT221" s="21">
        <f t="shared" si="241"/>
        <v>4.5133171782160406E-2</v>
      </c>
      <c r="BU221" s="21">
        <f t="shared" si="242"/>
        <v>4.0450193977253093E-2</v>
      </c>
      <c r="BV221" s="21">
        <f t="shared" si="243"/>
        <v>2.9057009825060973E-2</v>
      </c>
      <c r="BW221" s="21">
        <f t="shared" si="244"/>
        <v>2.5016193174084097E-2</v>
      </c>
      <c r="CA221">
        <f t="shared" si="264"/>
        <v>110.70901866210276</v>
      </c>
      <c r="CC221">
        <f t="shared" si="265"/>
        <v>-0.55186367150451898</v>
      </c>
      <c r="CD221" s="9">
        <f t="shared" si="245"/>
        <v>110.15715499059824</v>
      </c>
      <c r="CE221">
        <f t="shared" si="246"/>
        <v>3.2216459905982475</v>
      </c>
      <c r="CG221">
        <f t="shared" si="266"/>
        <v>-4.0872002921482964E-2</v>
      </c>
      <c r="CH221" s="9">
        <f t="shared" si="247"/>
        <v>110.66814665918128</v>
      </c>
      <c r="CI221">
        <f t="shared" si="248"/>
        <v>3.7326376591812789</v>
      </c>
      <c r="CK221">
        <f t="shared" si="267"/>
        <v>0.80804846143255371</v>
      </c>
      <c r="CL221" s="9">
        <f t="shared" si="249"/>
        <v>111.51706712353531</v>
      </c>
      <c r="CM221">
        <f t="shared" si="250"/>
        <v>4.5815581235353164</v>
      </c>
      <c r="CO221">
        <f t="shared" si="268"/>
        <v>1.2179349838809579</v>
      </c>
      <c r="CP221" s="9">
        <f t="shared" si="251"/>
        <v>111.92695364598372</v>
      </c>
      <c r="CQ221">
        <f t="shared" si="252"/>
        <v>4.9914446459837194</v>
      </c>
      <c r="CY221">
        <f t="shared" si="278"/>
        <v>163.40395538672237</v>
      </c>
      <c r="DA221">
        <f t="shared" si="269"/>
        <v>-0.55696006792031039</v>
      </c>
      <c r="DB221" s="9">
        <f t="shared" si="253"/>
        <v>162.84699531880207</v>
      </c>
      <c r="DC221">
        <f t="shared" si="254"/>
        <v>4.0570023188020627</v>
      </c>
      <c r="DE221">
        <f t="shared" si="270"/>
        <v>-1.3717539982542246</v>
      </c>
      <c r="DF221" s="9">
        <f t="shared" si="255"/>
        <v>162.03220138846814</v>
      </c>
      <c r="DG221">
        <f t="shared" si="256"/>
        <v>3.2422083884681285</v>
      </c>
      <c r="DI221">
        <f t="shared" si="271"/>
        <v>-1.7881456217450653</v>
      </c>
      <c r="DJ221" s="9">
        <f t="shared" si="257"/>
        <v>161.61580976497731</v>
      </c>
      <c r="DK221">
        <f t="shared" si="258"/>
        <v>2.8258167649773043</v>
      </c>
      <c r="DM221">
        <f t="shared" si="272"/>
        <v>-1.5071508536918152</v>
      </c>
      <c r="DN221" s="9">
        <f t="shared" si="259"/>
        <v>161.89680453303055</v>
      </c>
      <c r="DO221">
        <f t="shared" si="260"/>
        <v>3.1068115330305375</v>
      </c>
    </row>
    <row r="222" spans="1:119" x14ac:dyDescent="0.2">
      <c r="A222" s="3">
        <v>44098</v>
      </c>
      <c r="B222" s="4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  <c r="R222">
        <f t="shared" si="273"/>
        <v>112.22993225145871</v>
      </c>
      <c r="S222">
        <f t="shared" si="274"/>
        <v>109.66153394230292</v>
      </c>
      <c r="T222">
        <f t="shared" si="275"/>
        <v>108.4449128648411</v>
      </c>
      <c r="U222">
        <f t="shared" si="276"/>
        <v>107.85697562154627</v>
      </c>
      <c r="V222">
        <f>ABS($C222-R222)/$C222*100</f>
        <v>3.8842699575115658</v>
      </c>
      <c r="W222">
        <f>ABS($C222-S222)/$C222*100</f>
        <v>1.5068633427687546</v>
      </c>
      <c r="X222">
        <f>ABS($C222-T222)/$C222*100</f>
        <v>0.38071285945684868</v>
      </c>
      <c r="Y222">
        <f>ABS($C222-U222)/$C222*100</f>
        <v>0.16350408940192235</v>
      </c>
      <c r="Z222" s="9">
        <f t="shared" si="210"/>
        <v>-4.1963172514587086</v>
      </c>
      <c r="AA222" s="9">
        <f t="shared" si="211"/>
        <v>-1.6279189423029266</v>
      </c>
      <c r="AB222" s="9">
        <f t="shared" si="212"/>
        <v>-0.41129786484110298</v>
      </c>
      <c r="AC222" s="9">
        <f t="shared" si="213"/>
        <v>0.17663937845372857</v>
      </c>
      <c r="AD222">
        <f>ABS(Z222)</f>
        <v>4.1963172514587086</v>
      </c>
      <c r="AE222">
        <f>ABS(AA222)</f>
        <v>1.6279189423029266</v>
      </c>
      <c r="AF222">
        <f t="shared" si="214"/>
        <v>0.41129786484110298</v>
      </c>
      <c r="AG222">
        <f t="shared" si="215"/>
        <v>0.17663937845372857</v>
      </c>
      <c r="AH222" s="9">
        <f t="shared" si="216"/>
        <v>17.609078474889969</v>
      </c>
      <c r="AI222" s="9">
        <f t="shared" si="217"/>
        <v>2.6501200827086793</v>
      </c>
      <c r="AJ222" s="9">
        <f t="shared" si="218"/>
        <v>0.16916593362285021</v>
      </c>
      <c r="AK222" s="9">
        <f t="shared" si="219"/>
        <v>3.120147002051955E-2</v>
      </c>
      <c r="AL222" s="21">
        <f>Z222/C222</f>
        <v>-3.8842699575115658E-2</v>
      </c>
      <c r="AM222" s="21">
        <f t="shared" si="220"/>
        <v>-1.5068633427687545E-2</v>
      </c>
      <c r="AN222" s="21">
        <f t="shared" si="221"/>
        <v>-3.8071285945684868E-3</v>
      </c>
      <c r="AO222" s="21">
        <f t="shared" si="222"/>
        <v>1.6350408940192234E-3</v>
      </c>
      <c r="AP222" s="21">
        <f>ABS(AL222)</f>
        <v>3.8842699575115658E-2</v>
      </c>
      <c r="AQ222" s="21">
        <f t="shared" si="223"/>
        <v>1.5068633427687545E-2</v>
      </c>
      <c r="AR222" s="21">
        <f t="shared" si="224"/>
        <v>3.8071285945684868E-3</v>
      </c>
      <c r="AS222" s="21">
        <f t="shared" si="209"/>
        <v>1.6350408940192234E-3</v>
      </c>
      <c r="AT222" s="21"/>
      <c r="AZ222">
        <f t="shared" si="277"/>
        <v>164.81001766633995</v>
      </c>
      <c r="BA222">
        <f t="shared" si="261"/>
        <v>163.15769149257773</v>
      </c>
      <c r="BB222">
        <f t="shared" si="262"/>
        <v>160.63557795468896</v>
      </c>
      <c r="BC222">
        <f t="shared" si="263"/>
        <v>159.6639036505799</v>
      </c>
      <c r="BD222" s="9">
        <f t="shared" si="225"/>
        <v>-6.0500226663399417</v>
      </c>
      <c r="BE222" s="9">
        <f t="shared" si="226"/>
        <v>-4.3976964925777224</v>
      </c>
      <c r="BF222" s="9">
        <f t="shared" si="227"/>
        <v>-1.8755829546889515</v>
      </c>
      <c r="BG222" s="9">
        <f t="shared" si="228"/>
        <v>-0.90390865057989345</v>
      </c>
      <c r="BH222">
        <f t="shared" si="229"/>
        <v>6.0500226663399417</v>
      </c>
      <c r="BI222">
        <f t="shared" si="230"/>
        <v>4.3976964925777224</v>
      </c>
      <c r="BJ222">
        <f t="shared" si="231"/>
        <v>1.8755829546889515</v>
      </c>
      <c r="BK222">
        <f t="shared" si="232"/>
        <v>0.90390865057989345</v>
      </c>
      <c r="BL222" s="9">
        <f t="shared" si="233"/>
        <v>36.602774263227055</v>
      </c>
      <c r="BM222" s="9">
        <f t="shared" si="234"/>
        <v>19.339734440830401</v>
      </c>
      <c r="BN222" s="9">
        <f t="shared" si="235"/>
        <v>3.5178114199197377</v>
      </c>
      <c r="BO222" s="9">
        <f t="shared" si="236"/>
        <v>0.8170508485931639</v>
      </c>
      <c r="BP222" s="21">
        <f t="shared" si="237"/>
        <v>-3.8107979698159739E-2</v>
      </c>
      <c r="BQ222" s="21">
        <f t="shared" si="238"/>
        <v>-2.7700281122947392E-2</v>
      </c>
      <c r="BR222" s="21">
        <f t="shared" si="239"/>
        <v>-1.1813951963710703E-2</v>
      </c>
      <c r="BS222" s="21">
        <f t="shared" si="240"/>
        <v>-5.6935542897938079E-3</v>
      </c>
      <c r="BT222" s="21">
        <f t="shared" si="241"/>
        <v>3.8107979698159739E-2</v>
      </c>
      <c r="BU222" s="21">
        <f t="shared" si="242"/>
        <v>2.7700281122947392E-2</v>
      </c>
      <c r="BV222" s="21">
        <f t="shared" si="243"/>
        <v>1.1813951963710703E-2</v>
      </c>
      <c r="BW222" s="21">
        <f t="shared" si="244"/>
        <v>5.6935542897938079E-3</v>
      </c>
      <c r="CA222">
        <f t="shared" si="264"/>
        <v>108.4449128648411</v>
      </c>
      <c r="CC222">
        <f t="shared" si="265"/>
        <v>-0.82582241162566206</v>
      </c>
      <c r="CD222" s="9">
        <f t="shared" si="245"/>
        <v>107.61909045321543</v>
      </c>
      <c r="CE222">
        <f t="shared" si="246"/>
        <v>0.41452454678456263</v>
      </c>
      <c r="CG222">
        <f t="shared" si="266"/>
        <v>-0.84123616888394792</v>
      </c>
      <c r="CH222" s="9">
        <f t="shared" si="247"/>
        <v>107.60367669595715</v>
      </c>
      <c r="CI222">
        <f t="shared" si="248"/>
        <v>0.4299383040428495</v>
      </c>
      <c r="CK222">
        <f t="shared" si="267"/>
        <v>-1.2195733493056298</v>
      </c>
      <c r="CL222" s="9">
        <f t="shared" si="249"/>
        <v>107.22533951553547</v>
      </c>
      <c r="CM222">
        <f t="shared" si="250"/>
        <v>0.80827548446453079</v>
      </c>
      <c r="CO222">
        <f t="shared" si="268"/>
        <v>-1.7766200879016967</v>
      </c>
      <c r="CP222" s="9">
        <f t="shared" si="251"/>
        <v>106.66829277693941</v>
      </c>
      <c r="CQ222">
        <f t="shared" si="252"/>
        <v>1.3653222230605877</v>
      </c>
      <c r="CY222">
        <f t="shared" si="278"/>
        <v>160.63557795468896</v>
      </c>
      <c r="DA222">
        <f t="shared" si="269"/>
        <v>-0.91078684617840766</v>
      </c>
      <c r="DB222" s="9">
        <f t="shared" si="253"/>
        <v>159.72479110851054</v>
      </c>
      <c r="DC222">
        <f t="shared" si="254"/>
        <v>0.96479610851054076</v>
      </c>
      <c r="DE222">
        <f t="shared" si="270"/>
        <v>-1.8745384344147342</v>
      </c>
      <c r="DF222" s="9">
        <f t="shared" si="255"/>
        <v>158.76103952027421</v>
      </c>
      <c r="DG222">
        <f t="shared" si="256"/>
        <v>1.0445202742062065E-3</v>
      </c>
      <c r="DI222">
        <f t="shared" si="271"/>
        <v>-2.4350986165353783</v>
      </c>
      <c r="DJ222" s="9">
        <f t="shared" si="257"/>
        <v>158.20047933815357</v>
      </c>
      <c r="DK222">
        <f t="shared" si="258"/>
        <v>0.55951566184643298</v>
      </c>
      <c r="DM222">
        <f t="shared" si="272"/>
        <v>-2.5918057110655934</v>
      </c>
      <c r="DN222" s="9">
        <f t="shared" si="259"/>
        <v>158.04377224362335</v>
      </c>
      <c r="DO222">
        <f t="shared" si="260"/>
        <v>0.71622275637665211</v>
      </c>
    </row>
    <row r="223" spans="1:119" x14ac:dyDescent="0.2">
      <c r="A223" s="3">
        <v>44099</v>
      </c>
      <c r="B223" s="4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  <c r="R223">
        <f t="shared" si="273"/>
        <v>111.55852149122531</v>
      </c>
      <c r="S223">
        <f t="shared" si="274"/>
        <v>109.14059988076598</v>
      </c>
      <c r="T223">
        <f t="shared" si="275"/>
        <v>108.19813414593644</v>
      </c>
      <c r="U223">
        <f t="shared" si="276"/>
        <v>107.99475433674019</v>
      </c>
      <c r="V223">
        <f>ABS($C223-R223)/$C223*100</f>
        <v>0.47115569184659711</v>
      </c>
      <c r="W223">
        <f>ABS($C223-S223)/$C223*100</f>
        <v>2.6283458401191786</v>
      </c>
      <c r="X223">
        <f>ABS($C223-T223)/$C223*100</f>
        <v>3.4691827760496778</v>
      </c>
      <c r="Y223">
        <f>ABS($C223-U223)/$C223*100</f>
        <v>3.6506315537345597</v>
      </c>
      <c r="Z223" s="9">
        <f t="shared" si="210"/>
        <v>0.528102508774694</v>
      </c>
      <c r="AA223" s="9">
        <f t="shared" si="211"/>
        <v>2.9460241192340249</v>
      </c>
      <c r="AB223" s="9">
        <f t="shared" si="212"/>
        <v>3.8884898540635646</v>
      </c>
      <c r="AC223" s="9">
        <f t="shared" si="213"/>
        <v>4.0918696632598142</v>
      </c>
      <c r="AD223">
        <f>ABS(Z223)</f>
        <v>0.528102508774694</v>
      </c>
      <c r="AE223">
        <f>ABS(AA223)</f>
        <v>2.9460241192340249</v>
      </c>
      <c r="AF223">
        <f t="shared" si="214"/>
        <v>3.8884898540635646</v>
      </c>
      <c r="AG223">
        <f t="shared" si="215"/>
        <v>4.0918696632598142</v>
      </c>
      <c r="AH223" s="9">
        <f t="shared" si="216"/>
        <v>0.27889225977412574</v>
      </c>
      <c r="AI223" s="9">
        <f t="shared" si="217"/>
        <v>8.6790581111086116</v>
      </c>
      <c r="AJ223" s="9">
        <f t="shared" si="218"/>
        <v>15.120353345155282</v>
      </c>
      <c r="AK223" s="9">
        <f t="shared" si="219"/>
        <v>16.743397341105986</v>
      </c>
      <c r="AL223" s="21">
        <f>Z223/C223</f>
        <v>4.7115569184659712E-3</v>
      </c>
      <c r="AM223" s="21">
        <f t="shared" si="220"/>
        <v>2.6283458401191787E-2</v>
      </c>
      <c r="AN223" s="21">
        <f t="shared" si="221"/>
        <v>3.4691827760496778E-2</v>
      </c>
      <c r="AO223" s="21">
        <f t="shared" si="222"/>
        <v>3.6506315537345596E-2</v>
      </c>
      <c r="AP223" s="21">
        <f>ABS(AL223)</f>
        <v>4.7115569184659712E-3</v>
      </c>
      <c r="AQ223" s="21">
        <f t="shared" si="223"/>
        <v>2.6283458401191787E-2</v>
      </c>
      <c r="AR223" s="21">
        <f t="shared" si="224"/>
        <v>3.4691827760496778E-2</v>
      </c>
      <c r="AS223" s="21">
        <f t="shared" si="209"/>
        <v>3.6506315537345596E-2</v>
      </c>
      <c r="AT223" s="21"/>
      <c r="AZ223">
        <f t="shared" si="277"/>
        <v>163.84201403972554</v>
      </c>
      <c r="BA223">
        <f t="shared" si="261"/>
        <v>161.75042861495285</v>
      </c>
      <c r="BB223">
        <f t="shared" si="262"/>
        <v>159.51022818187556</v>
      </c>
      <c r="BC223">
        <f t="shared" si="263"/>
        <v>158.95885490312759</v>
      </c>
      <c r="BD223" s="9">
        <f t="shared" si="225"/>
        <v>-2.3520090397255444</v>
      </c>
      <c r="BE223" s="9">
        <f t="shared" si="226"/>
        <v>-0.26042361495285604</v>
      </c>
      <c r="BF223" s="9">
        <f t="shared" si="227"/>
        <v>1.9797768181244351</v>
      </c>
      <c r="BG223" s="9">
        <f t="shared" si="228"/>
        <v>2.531150096872409</v>
      </c>
      <c r="BH223">
        <f t="shared" si="229"/>
        <v>2.3520090397255444</v>
      </c>
      <c r="BI223">
        <f t="shared" si="230"/>
        <v>0.26042361495285604</v>
      </c>
      <c r="BJ223">
        <f t="shared" si="231"/>
        <v>1.9797768181244351</v>
      </c>
      <c r="BK223">
        <f t="shared" si="232"/>
        <v>2.531150096872409</v>
      </c>
      <c r="BL223" s="9">
        <f t="shared" si="233"/>
        <v>5.5319465229506779</v>
      </c>
      <c r="BM223" s="9">
        <f t="shared" si="234"/>
        <v>6.7820459225113428E-2</v>
      </c>
      <c r="BN223" s="9">
        <f t="shared" si="235"/>
        <v>3.9195162495829123</v>
      </c>
      <c r="BO223" s="9">
        <f t="shared" si="236"/>
        <v>6.4067208128972055</v>
      </c>
      <c r="BP223" s="21">
        <f t="shared" si="237"/>
        <v>-1.4564424836853182E-2</v>
      </c>
      <c r="BQ223" s="21">
        <f t="shared" si="238"/>
        <v>-1.6126299268667188E-3</v>
      </c>
      <c r="BR223" s="21">
        <f t="shared" si="239"/>
        <v>1.2259438707209372E-2</v>
      </c>
      <c r="BS223" s="21">
        <f t="shared" si="240"/>
        <v>1.5673726041883575E-2</v>
      </c>
      <c r="BT223" s="21">
        <f t="shared" si="241"/>
        <v>1.4564424836853182E-2</v>
      </c>
      <c r="BU223" s="21">
        <f t="shared" si="242"/>
        <v>1.6126299268667188E-3</v>
      </c>
      <c r="BV223" s="21">
        <f t="shared" si="243"/>
        <v>1.2259438707209372E-2</v>
      </c>
      <c r="BW223" s="21">
        <f t="shared" si="244"/>
        <v>1.5673726041883575E-2</v>
      </c>
      <c r="CA223">
        <f t="shared" si="264"/>
        <v>108.19813414593644</v>
      </c>
      <c r="CC223">
        <f t="shared" si="265"/>
        <v>-0.7331754207903024</v>
      </c>
      <c r="CD223" s="9">
        <f t="shared" si="245"/>
        <v>107.46495872514613</v>
      </c>
      <c r="CE223">
        <f t="shared" si="246"/>
        <v>4.6216652748538678</v>
      </c>
      <c r="CG223">
        <f t="shared" si="266"/>
        <v>-0.62723148689140595</v>
      </c>
      <c r="CH223" s="9">
        <f t="shared" si="247"/>
        <v>107.57090265904503</v>
      </c>
      <c r="CI223">
        <f t="shared" si="248"/>
        <v>4.5157213409549684</v>
      </c>
      <c r="CK223">
        <f t="shared" si="267"/>
        <v>-0.57752889324099277</v>
      </c>
      <c r="CL223" s="9">
        <f t="shared" si="249"/>
        <v>107.62060525269544</v>
      </c>
      <c r="CM223">
        <f t="shared" si="250"/>
        <v>4.4660187473045596</v>
      </c>
      <c r="CO223">
        <f t="shared" si="268"/>
        <v>-0.46095651056424913</v>
      </c>
      <c r="CP223" s="9">
        <f t="shared" si="251"/>
        <v>107.73717763537219</v>
      </c>
      <c r="CQ223">
        <f t="shared" si="252"/>
        <v>4.3494463646278092</v>
      </c>
      <c r="CY223">
        <f t="shared" si="278"/>
        <v>159.51022818187556</v>
      </c>
      <c r="DA223">
        <f t="shared" si="269"/>
        <v>-0.94511691444000534</v>
      </c>
      <c r="DB223" s="9">
        <f t="shared" si="253"/>
        <v>158.56511126743555</v>
      </c>
      <c r="DC223">
        <f t="shared" si="254"/>
        <v>2.924893732564442</v>
      </c>
      <c r="DE223">
        <f t="shared" si="270"/>
        <v>-1.6048305162382517</v>
      </c>
      <c r="DF223" s="9">
        <f t="shared" si="255"/>
        <v>157.90539766563731</v>
      </c>
      <c r="DG223">
        <f t="shared" si="256"/>
        <v>3.584607334362687</v>
      </c>
      <c r="DI223">
        <f t="shared" si="271"/>
        <v>-1.5706643796788684</v>
      </c>
      <c r="DJ223" s="9">
        <f t="shared" si="257"/>
        <v>157.93956380219669</v>
      </c>
      <c r="DK223">
        <f t="shared" si="258"/>
        <v>3.550441197803309</v>
      </c>
      <c r="DM223">
        <f t="shared" si="272"/>
        <v>-1.3306536041687016</v>
      </c>
      <c r="DN223" s="9">
        <f t="shared" si="259"/>
        <v>158.17957457770686</v>
      </c>
      <c r="DO223">
        <f t="shared" si="260"/>
        <v>3.3104304222931376</v>
      </c>
    </row>
    <row r="224" spans="1:119" x14ac:dyDescent="0.2">
      <c r="A224" s="3">
        <v>44102</v>
      </c>
      <c r="B224" s="4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  <c r="R224">
        <f t="shared" si="273"/>
        <v>111.64301789262925</v>
      </c>
      <c r="S224">
        <f t="shared" si="274"/>
        <v>110.08332759892085</v>
      </c>
      <c r="T224">
        <f t="shared" si="275"/>
        <v>110.53122805837458</v>
      </c>
      <c r="U224">
        <f t="shared" si="276"/>
        <v>111.18641267408285</v>
      </c>
      <c r="V224">
        <f>ABS($C224-R224)/$C224*100</f>
        <v>2.7177906125456208</v>
      </c>
      <c r="W224">
        <f>ABS($C224-S224)/$C224*100</f>
        <v>4.0768556091407913</v>
      </c>
      <c r="X224">
        <f>ABS($C224-T224)/$C224*100</f>
        <v>3.686569256229582</v>
      </c>
      <c r="Y224">
        <f>ABS($C224-U224)/$C224*100</f>
        <v>3.115662018357626</v>
      </c>
      <c r="Z224" s="9">
        <f t="shared" si="210"/>
        <v>3.1189911073707606</v>
      </c>
      <c r="AA224" s="9">
        <f t="shared" si="211"/>
        <v>4.6786814010791602</v>
      </c>
      <c r="AB224" s="9">
        <f t="shared" si="212"/>
        <v>4.2307809416254258</v>
      </c>
      <c r="AC224" s="9">
        <f t="shared" si="213"/>
        <v>3.5755963259171608</v>
      </c>
      <c r="AD224">
        <f>ABS(Z224)</f>
        <v>3.1189911073707606</v>
      </c>
      <c r="AE224">
        <f>ABS(AA224)</f>
        <v>4.6786814010791602</v>
      </c>
      <c r="AF224">
        <f t="shared" si="214"/>
        <v>4.2307809416254258</v>
      </c>
      <c r="AG224">
        <f t="shared" si="215"/>
        <v>3.5755963259171608</v>
      </c>
      <c r="AH224" s="9">
        <f t="shared" si="216"/>
        <v>9.728105527857883</v>
      </c>
      <c r="AI224" s="9">
        <f t="shared" si="217"/>
        <v>21.890059652804055</v>
      </c>
      <c r="AJ224" s="9">
        <f t="shared" si="218"/>
        <v>17.899507376020924</v>
      </c>
      <c r="AK224" s="9">
        <f t="shared" si="219"/>
        <v>12.784889085912299</v>
      </c>
      <c r="AL224" s="21">
        <f>Z224/C224</f>
        <v>2.7177906125456206E-2</v>
      </c>
      <c r="AM224" s="21">
        <f t="shared" si="220"/>
        <v>4.0768556091407913E-2</v>
      </c>
      <c r="AN224" s="21">
        <f t="shared" si="221"/>
        <v>3.686569256229582E-2</v>
      </c>
      <c r="AO224" s="21">
        <f t="shared" si="222"/>
        <v>3.1156620183576261E-2</v>
      </c>
      <c r="AP224" s="21">
        <f>ABS(AL224)</f>
        <v>2.7177906125456206E-2</v>
      </c>
      <c r="AQ224" s="21">
        <f t="shared" si="223"/>
        <v>4.0768556091407913E-2</v>
      </c>
      <c r="AR224" s="21">
        <f t="shared" si="224"/>
        <v>3.686569256229582E-2</v>
      </c>
      <c r="AS224" s="21">
        <f t="shared" si="209"/>
        <v>3.1156620183576261E-2</v>
      </c>
      <c r="AT224" s="21"/>
      <c r="AZ224">
        <f t="shared" si="277"/>
        <v>163.46569259336943</v>
      </c>
      <c r="BA224">
        <f t="shared" si="261"/>
        <v>161.66709305816792</v>
      </c>
      <c r="BB224">
        <f t="shared" si="262"/>
        <v>160.69809427275021</v>
      </c>
      <c r="BC224">
        <f t="shared" si="263"/>
        <v>160.93315197868807</v>
      </c>
      <c r="BD224" s="9">
        <f t="shared" si="225"/>
        <v>1.1743064066305635</v>
      </c>
      <c r="BE224" s="9">
        <f t="shared" si="226"/>
        <v>2.9729059418320674</v>
      </c>
      <c r="BF224" s="9">
        <f t="shared" si="227"/>
        <v>3.9419047272497778</v>
      </c>
      <c r="BG224" s="9">
        <f t="shared" si="228"/>
        <v>3.7068470213119156</v>
      </c>
      <c r="BH224">
        <f t="shared" si="229"/>
        <v>1.1743064066305635</v>
      </c>
      <c r="BI224">
        <f t="shared" si="230"/>
        <v>2.9729059418320674</v>
      </c>
      <c r="BJ224">
        <f t="shared" si="231"/>
        <v>3.9419047272497778</v>
      </c>
      <c r="BK224">
        <f t="shared" si="232"/>
        <v>3.7068470213119156</v>
      </c>
      <c r="BL224" s="9">
        <f t="shared" si="233"/>
        <v>1.3789955366535864</v>
      </c>
      <c r="BM224" s="9">
        <f t="shared" si="234"/>
        <v>8.8381697389804117</v>
      </c>
      <c r="BN224" s="9">
        <f t="shared" si="235"/>
        <v>15.538612878714146</v>
      </c>
      <c r="BO224" s="9">
        <f t="shared" si="236"/>
        <v>13.740714839409021</v>
      </c>
      <c r="BP224" s="21">
        <f t="shared" si="237"/>
        <v>7.132570540349454E-3</v>
      </c>
      <c r="BQ224" s="21">
        <f t="shared" si="238"/>
        <v>1.8057008988636276E-2</v>
      </c>
      <c r="BR224" s="21">
        <f t="shared" si="239"/>
        <v>2.3942570160303378E-2</v>
      </c>
      <c r="BS224" s="21">
        <f t="shared" si="240"/>
        <v>2.2514862997004243E-2</v>
      </c>
      <c r="BT224" s="21">
        <f t="shared" si="241"/>
        <v>7.132570540349454E-3</v>
      </c>
      <c r="BU224" s="21">
        <f t="shared" si="242"/>
        <v>1.8057008988636276E-2</v>
      </c>
      <c r="BV224" s="21">
        <f t="shared" si="243"/>
        <v>2.3942570160303378E-2</v>
      </c>
      <c r="BW224" s="21">
        <f t="shared" si="244"/>
        <v>2.2514862997004243E-2</v>
      </c>
      <c r="CA224">
        <f t="shared" si="264"/>
        <v>110.53122805837458</v>
      </c>
      <c r="CC224">
        <f t="shared" si="265"/>
        <v>-0.2425723274737509</v>
      </c>
      <c r="CD224" s="9">
        <f t="shared" si="245"/>
        <v>110.28865573090083</v>
      </c>
      <c r="CE224">
        <f t="shared" si="246"/>
        <v>4.473353269099178</v>
      </c>
      <c r="CG224">
        <f t="shared" si="266"/>
        <v>0.43848565686723218</v>
      </c>
      <c r="CH224" s="9">
        <f t="shared" si="247"/>
        <v>110.96971371524181</v>
      </c>
      <c r="CI224">
        <f t="shared" si="248"/>
        <v>3.7922952847581968</v>
      </c>
      <c r="CK224">
        <f t="shared" si="267"/>
        <v>1.3434821585072378</v>
      </c>
      <c r="CL224" s="9">
        <f t="shared" si="249"/>
        <v>111.87471021688182</v>
      </c>
      <c r="CM224">
        <f t="shared" si="250"/>
        <v>2.8872987831181831</v>
      </c>
      <c r="CO224">
        <f t="shared" si="268"/>
        <v>1.9419268532178093</v>
      </c>
      <c r="CP224" s="9">
        <f t="shared" si="251"/>
        <v>112.47315491159239</v>
      </c>
      <c r="CQ224">
        <f t="shared" si="252"/>
        <v>2.2888540884076178</v>
      </c>
      <c r="CY224">
        <f t="shared" si="278"/>
        <v>160.69809427275021</v>
      </c>
      <c r="DA224">
        <f t="shared" si="269"/>
        <v>-0.60383963358966053</v>
      </c>
      <c r="DB224" s="9">
        <f t="shared" si="253"/>
        <v>160.09425463916054</v>
      </c>
      <c r="DC224">
        <f t="shared" si="254"/>
        <v>4.5457443608394499</v>
      </c>
      <c r="DE224">
        <f t="shared" si="270"/>
        <v>-0.59945973767760719</v>
      </c>
      <c r="DF224" s="9">
        <f t="shared" si="255"/>
        <v>160.09863453507259</v>
      </c>
      <c r="DG224">
        <f t="shared" si="256"/>
        <v>4.5413644649273976</v>
      </c>
      <c r="DI224">
        <f t="shared" si="271"/>
        <v>0.24996573088645369</v>
      </c>
      <c r="DJ224" s="9">
        <f t="shared" si="257"/>
        <v>160.94806000363667</v>
      </c>
      <c r="DK224">
        <f t="shared" si="258"/>
        <v>3.6919389963633193</v>
      </c>
      <c r="DM224">
        <f t="shared" si="272"/>
        <v>0.83527333356858047</v>
      </c>
      <c r="DN224" s="9">
        <f t="shared" si="259"/>
        <v>161.53336760631879</v>
      </c>
      <c r="DO224">
        <f t="shared" si="260"/>
        <v>3.106631393681198</v>
      </c>
    </row>
    <row r="225" spans="1:119" x14ac:dyDescent="0.2">
      <c r="A225" s="3">
        <v>44103</v>
      </c>
      <c r="B225" s="4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  <c r="R225">
        <f t="shared" si="273"/>
        <v>112.14205646980857</v>
      </c>
      <c r="S225">
        <f t="shared" si="274"/>
        <v>111.58050564726616</v>
      </c>
      <c r="T225">
        <f t="shared" si="275"/>
        <v>113.06969662334984</v>
      </c>
      <c r="U225">
        <f t="shared" si="276"/>
        <v>113.97537780829823</v>
      </c>
      <c r="V225">
        <f>ABS($C225-R225)/$C225*100</f>
        <v>1.5377914585235508</v>
      </c>
      <c r="W225">
        <f>ABS($C225-S225)/$C225*100</f>
        <v>2.0308405066359629</v>
      </c>
      <c r="X225">
        <f>ABS($C225-T225)/$C225*100</f>
        <v>0.72331113664699709</v>
      </c>
      <c r="Y225">
        <f>ABS($C225-U225)/$C225*100</f>
        <v>7.1888920420694655E-2</v>
      </c>
      <c r="Z225" s="9">
        <f t="shared" si="210"/>
        <v>1.751444530191435</v>
      </c>
      <c r="AA225" s="9">
        <f t="shared" si="211"/>
        <v>2.3129953527338358</v>
      </c>
      <c r="AB225" s="9">
        <f t="shared" si="212"/>
        <v>0.82380437665015904</v>
      </c>
      <c r="AC225" s="9">
        <f t="shared" si="213"/>
        <v>-8.1876808298233072E-2</v>
      </c>
      <c r="AD225">
        <f>ABS(Z225)</f>
        <v>1.751444530191435</v>
      </c>
      <c r="AE225">
        <f>ABS(AA225)</f>
        <v>2.3129953527338358</v>
      </c>
      <c r="AF225">
        <f t="shared" si="214"/>
        <v>0.82380437665015904</v>
      </c>
      <c r="AG225">
        <f t="shared" si="215"/>
        <v>8.1876808298233072E-2</v>
      </c>
      <c r="AH225" s="9">
        <f t="shared" si="216"/>
        <v>3.0675579423374963</v>
      </c>
      <c r="AI225" s="9">
        <f t="shared" si="217"/>
        <v>5.3499475017683213</v>
      </c>
      <c r="AJ225" s="9">
        <f t="shared" si="218"/>
        <v>0.67865365098795716</v>
      </c>
      <c r="AK225" s="9">
        <f t="shared" si="219"/>
        <v>6.7038117371056079E-3</v>
      </c>
      <c r="AL225" s="21">
        <f>Z225/C225</f>
        <v>1.5377914585235509E-2</v>
      </c>
      <c r="AM225" s="21">
        <f t="shared" si="220"/>
        <v>2.0308405066359631E-2</v>
      </c>
      <c r="AN225" s="21">
        <f t="shared" si="221"/>
        <v>7.2331113664699711E-3</v>
      </c>
      <c r="AO225" s="21">
        <f t="shared" si="222"/>
        <v>-7.1888920420694661E-4</v>
      </c>
      <c r="AP225" s="21">
        <f>ABS(AL225)</f>
        <v>1.5377914585235509E-2</v>
      </c>
      <c r="AQ225" s="21">
        <f t="shared" si="223"/>
        <v>2.0308405066359631E-2</v>
      </c>
      <c r="AR225" s="21">
        <f t="shared" si="224"/>
        <v>7.2331113664699711E-3</v>
      </c>
      <c r="AS225" s="21">
        <f t="shared" si="209"/>
        <v>7.1888920420694661E-4</v>
      </c>
      <c r="AT225" s="21"/>
      <c r="AZ225">
        <f t="shared" si="277"/>
        <v>163.65358161843034</v>
      </c>
      <c r="BA225">
        <f t="shared" si="261"/>
        <v>162.61842295955418</v>
      </c>
      <c r="BB225">
        <f t="shared" si="262"/>
        <v>163.06323710910007</v>
      </c>
      <c r="BC225">
        <f t="shared" si="263"/>
        <v>163.82449265531136</v>
      </c>
      <c r="BD225" s="9">
        <f t="shared" si="225"/>
        <v>0.8564133815696664</v>
      </c>
      <c r="BE225" s="9">
        <f t="shared" si="226"/>
        <v>1.8915720404458227</v>
      </c>
      <c r="BF225" s="9">
        <f t="shared" si="227"/>
        <v>1.4467578908999315</v>
      </c>
      <c r="BG225" s="9">
        <f t="shared" si="228"/>
        <v>0.68550234468864346</v>
      </c>
      <c r="BH225">
        <f t="shared" si="229"/>
        <v>0.8564133815696664</v>
      </c>
      <c r="BI225">
        <f t="shared" si="230"/>
        <v>1.8915720404458227</v>
      </c>
      <c r="BJ225">
        <f t="shared" si="231"/>
        <v>1.4467578908999315</v>
      </c>
      <c r="BK225">
        <f t="shared" si="232"/>
        <v>0.68550234468864346</v>
      </c>
      <c r="BL225" s="9">
        <f t="shared" si="233"/>
        <v>0.73344388013159101</v>
      </c>
      <c r="BM225" s="9">
        <f t="shared" si="234"/>
        <v>3.5780447841963734</v>
      </c>
      <c r="BN225" s="9">
        <f t="shared" si="235"/>
        <v>2.0931083948812179</v>
      </c>
      <c r="BO225" s="9">
        <f t="shared" si="236"/>
        <v>0.46991346457362776</v>
      </c>
      <c r="BP225" s="21">
        <f t="shared" si="237"/>
        <v>5.2058440678310544E-3</v>
      </c>
      <c r="BQ225" s="21">
        <f t="shared" si="238"/>
        <v>1.1498219548580151E-2</v>
      </c>
      <c r="BR225" s="21">
        <f t="shared" si="239"/>
        <v>8.7943464523230416E-3</v>
      </c>
      <c r="BS225" s="21">
        <f t="shared" si="240"/>
        <v>4.1669343232831743E-3</v>
      </c>
      <c r="BT225" s="21">
        <f t="shared" si="241"/>
        <v>5.2058440678310544E-3</v>
      </c>
      <c r="BU225" s="21">
        <f t="shared" si="242"/>
        <v>1.1498219548580151E-2</v>
      </c>
      <c r="BV225" s="21">
        <f t="shared" si="243"/>
        <v>8.7943464523230416E-3</v>
      </c>
      <c r="BW225" s="21">
        <f t="shared" si="244"/>
        <v>4.1669343232831743E-3</v>
      </c>
      <c r="CA225">
        <f t="shared" si="264"/>
        <v>113.06969662334984</v>
      </c>
      <c r="CC225">
        <f t="shared" si="265"/>
        <v>0.20239421531809107</v>
      </c>
      <c r="CD225" s="9">
        <f t="shared" si="245"/>
        <v>113.27209083866794</v>
      </c>
      <c r="CE225">
        <f t="shared" si="246"/>
        <v>0.62141016133206506</v>
      </c>
      <c r="CG225">
        <f t="shared" si="266"/>
        <v>1.1944795037861227</v>
      </c>
      <c r="CH225" s="9">
        <f t="shared" si="247"/>
        <v>114.26417612713597</v>
      </c>
      <c r="CI225">
        <f t="shared" si="248"/>
        <v>0.37067512713596784</v>
      </c>
      <c r="CK225">
        <f t="shared" si="267"/>
        <v>2.1321731867761331</v>
      </c>
      <c r="CL225" s="9">
        <f t="shared" si="249"/>
        <v>115.20186981012597</v>
      </c>
      <c r="CM225">
        <f t="shared" si="250"/>
        <v>1.3083688101259696</v>
      </c>
      <c r="CO225">
        <f t="shared" si="268"/>
        <v>2.454952725329218</v>
      </c>
      <c r="CP225" s="9">
        <f t="shared" si="251"/>
        <v>115.52464934867906</v>
      </c>
      <c r="CQ225">
        <f t="shared" si="252"/>
        <v>1.6311483486790621</v>
      </c>
      <c r="CY225">
        <f t="shared" si="278"/>
        <v>163.06323710910007</v>
      </c>
      <c r="DA225">
        <f t="shared" si="269"/>
        <v>-0.12880243839933708</v>
      </c>
      <c r="DB225" s="9">
        <f t="shared" si="253"/>
        <v>162.93443467070074</v>
      </c>
      <c r="DC225">
        <f t="shared" si="254"/>
        <v>1.5755603292992646</v>
      </c>
      <c r="DE225">
        <f t="shared" si="270"/>
        <v>0.46779718897228134</v>
      </c>
      <c r="DF225" s="9">
        <f t="shared" si="255"/>
        <v>163.53103429807234</v>
      </c>
      <c r="DG225">
        <f t="shared" si="256"/>
        <v>0.9789607019276616</v>
      </c>
      <c r="DI225">
        <f t="shared" si="271"/>
        <v>1.6459826204923025</v>
      </c>
      <c r="DJ225" s="9">
        <f t="shared" si="257"/>
        <v>164.70921972959238</v>
      </c>
      <c r="DK225">
        <f t="shared" si="258"/>
        <v>0.19922472959237325</v>
      </c>
      <c r="DM225">
        <f t="shared" si="272"/>
        <v>2.1509611059604818</v>
      </c>
      <c r="DN225" s="9">
        <f t="shared" si="259"/>
        <v>165.21419821506055</v>
      </c>
      <c r="DO225">
        <f t="shared" si="260"/>
        <v>0.70420321506054506</v>
      </c>
    </row>
    <row r="226" spans="1:119" x14ac:dyDescent="0.2">
      <c r="A226" s="3">
        <v>44104</v>
      </c>
      <c r="B226" s="4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  <c r="R226">
        <f t="shared" si="273"/>
        <v>112.42228759463919</v>
      </c>
      <c r="S226">
        <f t="shared" si="274"/>
        <v>112.32066416014098</v>
      </c>
      <c r="T226">
        <f t="shared" si="275"/>
        <v>113.56397924933994</v>
      </c>
      <c r="U226">
        <f t="shared" si="276"/>
        <v>113.91151389782561</v>
      </c>
      <c r="V226">
        <f>ABS($C226-R226)/$C226*100</f>
        <v>2.7577540509764313</v>
      </c>
      <c r="W226">
        <f>ABS($C226-S226)/$C226*100</f>
        <v>2.8456555803181143</v>
      </c>
      <c r="X226">
        <f>ABS($C226-T226)/$C226*100</f>
        <v>1.7702215691195864</v>
      </c>
      <c r="Y226">
        <f>ABS($C226-U226)/$C226*100</f>
        <v>1.46961347363494</v>
      </c>
      <c r="Z226" s="9">
        <f t="shared" si="210"/>
        <v>3.1882544053608086</v>
      </c>
      <c r="AA226" s="9">
        <f t="shared" si="211"/>
        <v>3.2898778398590167</v>
      </c>
      <c r="AB226" s="9">
        <f t="shared" si="212"/>
        <v>2.0465627506600583</v>
      </c>
      <c r="AC226" s="9">
        <f t="shared" si="213"/>
        <v>1.6990281021743812</v>
      </c>
      <c r="AD226">
        <f>ABS(Z226)</f>
        <v>3.1882544053608086</v>
      </c>
      <c r="AE226">
        <f>ABS(AA226)</f>
        <v>3.2898778398590167</v>
      </c>
      <c r="AF226">
        <f t="shared" si="214"/>
        <v>2.0465627506600583</v>
      </c>
      <c r="AG226">
        <f t="shared" si="215"/>
        <v>1.6990281021743812</v>
      </c>
      <c r="AH226" s="9">
        <f t="shared" si="216"/>
        <v>10.164966153302604</v>
      </c>
      <c r="AI226" s="9">
        <f t="shared" si="217"/>
        <v>10.823296201195429</v>
      </c>
      <c r="AJ226" s="9">
        <f t="shared" si="218"/>
        <v>4.1884190923892639</v>
      </c>
      <c r="AK226" s="9">
        <f t="shared" si="219"/>
        <v>2.8866964919782796</v>
      </c>
      <c r="AL226" s="21">
        <f>Z226/C226</f>
        <v>2.7577540509764315E-2</v>
      </c>
      <c r="AM226" s="21">
        <f t="shared" si="220"/>
        <v>2.8456555803181141E-2</v>
      </c>
      <c r="AN226" s="21">
        <f t="shared" si="221"/>
        <v>1.7702215691195865E-2</v>
      </c>
      <c r="AO226" s="21">
        <f t="shared" si="222"/>
        <v>1.4696134736349399E-2</v>
      </c>
      <c r="AP226" s="21">
        <f>ABS(AL226)</f>
        <v>2.7577540509764315E-2</v>
      </c>
      <c r="AQ226" s="21">
        <f t="shared" si="223"/>
        <v>2.8456555803181141E-2</v>
      </c>
      <c r="AR226" s="21">
        <f t="shared" si="224"/>
        <v>1.7702215691195865E-2</v>
      </c>
      <c r="AS226" s="21">
        <f t="shared" si="209"/>
        <v>1.4696134736349399E-2</v>
      </c>
      <c r="AT226" s="21"/>
      <c r="AZ226">
        <f t="shared" si="277"/>
        <v>163.79060775948147</v>
      </c>
      <c r="BA226">
        <f t="shared" si="261"/>
        <v>163.22372601249685</v>
      </c>
      <c r="BB226">
        <f t="shared" si="262"/>
        <v>163.93129184364003</v>
      </c>
      <c r="BC226">
        <f t="shared" si="263"/>
        <v>164.35918448416851</v>
      </c>
      <c r="BD226" s="9">
        <f t="shared" si="225"/>
        <v>0.81939324051853646</v>
      </c>
      <c r="BE226" s="9">
        <f t="shared" si="226"/>
        <v>1.3862749875031568</v>
      </c>
      <c r="BF226" s="9">
        <f t="shared" si="227"/>
        <v>0.67870915635998585</v>
      </c>
      <c r="BG226" s="9">
        <f t="shared" si="228"/>
        <v>0.25081651583150233</v>
      </c>
      <c r="BH226">
        <f t="shared" si="229"/>
        <v>0.81939324051853646</v>
      </c>
      <c r="BI226">
        <f t="shared" si="230"/>
        <v>1.3862749875031568</v>
      </c>
      <c r="BJ226">
        <f t="shared" si="231"/>
        <v>0.67870915635998585</v>
      </c>
      <c r="BK226">
        <f t="shared" si="232"/>
        <v>0.25081651583150233</v>
      </c>
      <c r="BL226" s="9">
        <f t="shared" si="233"/>
        <v>0.67140528260746812</v>
      </c>
      <c r="BM226" s="9">
        <f t="shared" si="234"/>
        <v>1.9217583409768775</v>
      </c>
      <c r="BN226" s="9">
        <f t="shared" si="235"/>
        <v>0.46064611892688373</v>
      </c>
      <c r="BO226" s="9">
        <f t="shared" si="236"/>
        <v>6.2908924613854264E-2</v>
      </c>
      <c r="BP226" s="21">
        <f t="shared" si="237"/>
        <v>4.9777852836446817E-3</v>
      </c>
      <c r="BQ226" s="21">
        <f t="shared" si="238"/>
        <v>8.4215720738812019E-3</v>
      </c>
      <c r="BR226" s="21">
        <f t="shared" si="239"/>
        <v>4.1231343918161191E-3</v>
      </c>
      <c r="BS226" s="21">
        <f t="shared" si="240"/>
        <v>1.5237015631359015E-3</v>
      </c>
      <c r="BT226" s="21">
        <f t="shared" si="241"/>
        <v>4.9777852836446817E-3</v>
      </c>
      <c r="BU226" s="21">
        <f t="shared" si="242"/>
        <v>8.4215720738812019E-3</v>
      </c>
      <c r="BV226" s="21">
        <f t="shared" si="243"/>
        <v>4.1231343918161191E-3</v>
      </c>
      <c r="BW226" s="21">
        <f t="shared" si="244"/>
        <v>1.5237015631359015E-3</v>
      </c>
      <c r="CA226">
        <f t="shared" si="264"/>
        <v>113.56397924933994</v>
      </c>
      <c r="CC226">
        <f t="shared" si="265"/>
        <v>0.24909636102561175</v>
      </c>
      <c r="CD226" s="9">
        <f t="shared" si="245"/>
        <v>113.81307561036554</v>
      </c>
      <c r="CE226">
        <f t="shared" si="246"/>
        <v>1.7974663896344509</v>
      </c>
      <c r="CG226">
        <f t="shared" si="266"/>
        <v>0.94240862777955292</v>
      </c>
      <c r="CH226" s="9">
        <f t="shared" si="247"/>
        <v>114.50638787711949</v>
      </c>
      <c r="CI226">
        <f t="shared" si="248"/>
        <v>1.1041541228805016</v>
      </c>
      <c r="CK226">
        <f t="shared" si="267"/>
        <v>1.0511654166573481</v>
      </c>
      <c r="CL226" s="9">
        <f t="shared" si="249"/>
        <v>114.61514466599729</v>
      </c>
      <c r="CM226">
        <f t="shared" si="250"/>
        <v>0.99539733400270336</v>
      </c>
      <c r="CO226">
        <f t="shared" si="268"/>
        <v>0.76877643989757272</v>
      </c>
      <c r="CP226" s="9">
        <f t="shared" si="251"/>
        <v>114.33275568923752</v>
      </c>
      <c r="CQ226">
        <f t="shared" si="252"/>
        <v>1.2777863107624796</v>
      </c>
      <c r="CY226">
        <f t="shared" si="278"/>
        <v>163.93129184364003</v>
      </c>
      <c r="DA226">
        <f t="shared" si="269"/>
        <v>3.0694709270949375E-2</v>
      </c>
      <c r="DB226" s="9">
        <f t="shared" si="253"/>
        <v>163.96198655291099</v>
      </c>
      <c r="DC226">
        <f t="shared" si="254"/>
        <v>0.64801444708902523</v>
      </c>
      <c r="DE226">
        <f t="shared" si="270"/>
        <v>0.61188990537664312</v>
      </c>
      <c r="DF226" s="9">
        <f t="shared" si="255"/>
        <v>164.54318174901667</v>
      </c>
      <c r="DG226">
        <f t="shared" si="256"/>
        <v>6.6819250983343181E-2</v>
      </c>
      <c r="DI226">
        <f t="shared" si="271"/>
        <v>1.1325502157637519</v>
      </c>
      <c r="DJ226" s="9">
        <f t="shared" si="257"/>
        <v>165.06384205940378</v>
      </c>
      <c r="DK226">
        <f t="shared" si="258"/>
        <v>0.4538410594037714</v>
      </c>
      <c r="DM226">
        <f t="shared" si="272"/>
        <v>1.0476616265388272</v>
      </c>
      <c r="DN226" s="9">
        <f t="shared" si="259"/>
        <v>164.97895347017885</v>
      </c>
      <c r="DO226">
        <f t="shared" si="260"/>
        <v>0.36895247017884003</v>
      </c>
    </row>
    <row r="227" spans="1:119" x14ac:dyDescent="0.2">
      <c r="A227" s="3">
        <v>44105</v>
      </c>
      <c r="B227" s="4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  <c r="R227">
        <f t="shared" si="273"/>
        <v>112.93240829949691</v>
      </c>
      <c r="S227">
        <f t="shared" si="274"/>
        <v>113.37342506889587</v>
      </c>
      <c r="T227">
        <f t="shared" si="275"/>
        <v>114.79191689973597</v>
      </c>
      <c r="U227">
        <f t="shared" si="276"/>
        <v>115.23675581752164</v>
      </c>
      <c r="V227">
        <f>ABS($C227-R227)/$C227*100</f>
        <v>3.1361930295082088</v>
      </c>
      <c r="W227">
        <f>ABS($C227-S227)/$C227*100</f>
        <v>2.7579263843081812</v>
      </c>
      <c r="X227">
        <f>ABS($C227-T227)/$C227*100</f>
        <v>1.5412648346197317</v>
      </c>
      <c r="Y227">
        <f>ABS($C227-U227)/$C227*100</f>
        <v>1.1597198758769549</v>
      </c>
      <c r="Z227" s="9">
        <f t="shared" si="210"/>
        <v>3.6564517005030837</v>
      </c>
      <c r="AA227" s="9">
        <f t="shared" si="211"/>
        <v>3.2154349311041273</v>
      </c>
      <c r="AB227" s="9">
        <f t="shared" si="212"/>
        <v>1.7969431002640306</v>
      </c>
      <c r="AC227" s="9">
        <f t="shared" si="213"/>
        <v>1.3521041824783566</v>
      </c>
      <c r="AD227">
        <f>ABS(Z227)</f>
        <v>3.6564517005030837</v>
      </c>
      <c r="AE227">
        <f>ABS(AA227)</f>
        <v>3.2154349311041273</v>
      </c>
      <c r="AF227">
        <f t="shared" si="214"/>
        <v>1.7969431002640306</v>
      </c>
      <c r="AG227">
        <f t="shared" si="215"/>
        <v>1.3521041824783566</v>
      </c>
      <c r="AH227" s="9">
        <f t="shared" si="216"/>
        <v>13.369639038111892</v>
      </c>
      <c r="AI227" s="9">
        <f t="shared" si="217"/>
        <v>10.339021796164603</v>
      </c>
      <c r="AJ227" s="9">
        <f t="shared" si="218"/>
        <v>3.2290045055865058</v>
      </c>
      <c r="AK227" s="9">
        <f t="shared" si="219"/>
        <v>1.828185720275465</v>
      </c>
      <c r="AL227" s="21">
        <f>Z227/C227</f>
        <v>3.1361930295082087E-2</v>
      </c>
      <c r="AM227" s="21">
        <f t="shared" si="220"/>
        <v>2.7579263843081812E-2</v>
      </c>
      <c r="AN227" s="21">
        <f t="shared" si="221"/>
        <v>1.5412648346197318E-2</v>
      </c>
      <c r="AO227" s="21">
        <f t="shared" si="222"/>
        <v>1.1597198758769548E-2</v>
      </c>
      <c r="AP227" s="21">
        <f>ABS(AL227)</f>
        <v>3.1361930295082087E-2</v>
      </c>
      <c r="AQ227" s="21">
        <f t="shared" si="223"/>
        <v>2.7579263843081812E-2</v>
      </c>
      <c r="AR227" s="21">
        <f t="shared" si="224"/>
        <v>1.5412648346197318E-2</v>
      </c>
      <c r="AS227" s="21">
        <f t="shared" si="209"/>
        <v>1.1597198758769548E-2</v>
      </c>
      <c r="AT227" s="21"/>
      <c r="AZ227">
        <f t="shared" si="277"/>
        <v>163.92171067796443</v>
      </c>
      <c r="BA227">
        <f t="shared" si="261"/>
        <v>163.66733400849785</v>
      </c>
      <c r="BB227">
        <f t="shared" si="262"/>
        <v>164.33851733745601</v>
      </c>
      <c r="BC227">
        <f t="shared" si="263"/>
        <v>164.55482136651707</v>
      </c>
      <c r="BD227" s="9">
        <f t="shared" si="225"/>
        <v>-0.24171767796443078</v>
      </c>
      <c r="BE227" s="9">
        <f t="shared" si="226"/>
        <v>1.2658991502149775E-2</v>
      </c>
      <c r="BF227" s="9">
        <f t="shared" si="227"/>
        <v>-0.65852433745601502</v>
      </c>
      <c r="BG227" s="9">
        <f t="shared" si="228"/>
        <v>-0.87482836651707885</v>
      </c>
      <c r="BH227">
        <f t="shared" si="229"/>
        <v>0.24171767796443078</v>
      </c>
      <c r="BI227">
        <f t="shared" si="230"/>
        <v>1.2658991502149775E-2</v>
      </c>
      <c r="BJ227">
        <f t="shared" si="231"/>
        <v>0.65852433745601502</v>
      </c>
      <c r="BK227">
        <f t="shared" si="232"/>
        <v>0.87482836651707885</v>
      </c>
      <c r="BL227" s="9">
        <f t="shared" si="233"/>
        <v>5.8427435840516267E-2</v>
      </c>
      <c r="BM227" s="9">
        <f t="shared" si="234"/>
        <v>1.6025006585150022E-4</v>
      </c>
      <c r="BN227" s="9">
        <f t="shared" si="235"/>
        <v>0.43365430302188357</v>
      </c>
      <c r="BO227" s="9">
        <f t="shared" si="236"/>
        <v>0.76532467086294043</v>
      </c>
      <c r="BP227" s="21">
        <f t="shared" si="237"/>
        <v>-1.476769845441225E-3</v>
      </c>
      <c r="BQ227" s="21">
        <f t="shared" si="238"/>
        <v>7.7339882963886576E-5</v>
      </c>
      <c r="BR227" s="21">
        <f t="shared" si="239"/>
        <v>-4.0232427029491319E-3</v>
      </c>
      <c r="BS227" s="21">
        <f t="shared" si="240"/>
        <v>-5.3447483133572645E-3</v>
      </c>
      <c r="BT227" s="21">
        <f t="shared" si="241"/>
        <v>1.476769845441225E-3</v>
      </c>
      <c r="BU227" s="21">
        <f t="shared" si="242"/>
        <v>7.7339882963886576E-5</v>
      </c>
      <c r="BV227" s="21">
        <f t="shared" si="243"/>
        <v>4.0232427029491319E-3</v>
      </c>
      <c r="BW227" s="21">
        <f t="shared" si="244"/>
        <v>5.3447483133572645E-3</v>
      </c>
      <c r="CA227">
        <f t="shared" si="264"/>
        <v>114.79191689973597</v>
      </c>
      <c r="CC227">
        <f t="shared" si="265"/>
        <v>0.40571096732487855</v>
      </c>
      <c r="CD227" s="9">
        <f t="shared" si="245"/>
        <v>115.19762786706085</v>
      </c>
      <c r="CE227">
        <f t="shared" si="246"/>
        <v>1.3912321329391517</v>
      </c>
      <c r="CG227">
        <f t="shared" si="266"/>
        <v>1.0451990759214844</v>
      </c>
      <c r="CH227" s="9">
        <f t="shared" si="247"/>
        <v>115.83711597565745</v>
      </c>
      <c r="CI227">
        <f t="shared" si="248"/>
        <v>0.75174402434254262</v>
      </c>
      <c r="CK227">
        <f t="shared" si="267"/>
        <v>1.1678350909248778</v>
      </c>
      <c r="CL227" s="9">
        <f t="shared" si="249"/>
        <v>115.95975199066085</v>
      </c>
      <c r="CM227">
        <f t="shared" si="250"/>
        <v>0.62910800933914857</v>
      </c>
      <c r="CO227">
        <f t="shared" si="268"/>
        <v>1.1636550809262456</v>
      </c>
      <c r="CP227" s="9">
        <f t="shared" si="251"/>
        <v>115.95557198066221</v>
      </c>
      <c r="CQ227">
        <f t="shared" si="252"/>
        <v>0.63328801933778323</v>
      </c>
      <c r="CY227">
        <f t="shared" si="278"/>
        <v>164.33851733745601</v>
      </c>
      <c r="DA227">
        <f t="shared" si="269"/>
        <v>9.09396347981552E-2</v>
      </c>
      <c r="DB227" s="9">
        <f t="shared" si="253"/>
        <v>164.42945697225417</v>
      </c>
      <c r="DC227">
        <f t="shared" si="254"/>
        <v>0.74946397225417627</v>
      </c>
      <c r="DE227">
        <f t="shared" si="270"/>
        <v>0.53821071721480651</v>
      </c>
      <c r="DF227" s="9">
        <f t="shared" si="255"/>
        <v>164.87672805467082</v>
      </c>
      <c r="DG227">
        <f t="shared" si="256"/>
        <v>1.1967350546708246</v>
      </c>
      <c r="DI227">
        <f t="shared" si="271"/>
        <v>0.65383589927822627</v>
      </c>
      <c r="DJ227" s="9">
        <f t="shared" si="257"/>
        <v>164.99235323673423</v>
      </c>
      <c r="DK227">
        <f t="shared" si="258"/>
        <v>1.3123602367342357</v>
      </c>
      <c r="DM227">
        <f t="shared" si="272"/>
        <v>0.49688655239718366</v>
      </c>
      <c r="DN227" s="9">
        <f t="shared" si="259"/>
        <v>164.83540388985318</v>
      </c>
      <c r="DO227">
        <f t="shared" si="260"/>
        <v>1.1554108898531865</v>
      </c>
    </row>
    <row r="228" spans="1:119" x14ac:dyDescent="0.2">
      <c r="A228" s="3">
        <v>44106</v>
      </c>
      <c r="B228" s="4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  <c r="R228">
        <f t="shared" si="273"/>
        <v>113.5174405715774</v>
      </c>
      <c r="S228">
        <f t="shared" si="274"/>
        <v>114.40236424684917</v>
      </c>
      <c r="T228">
        <f t="shared" si="275"/>
        <v>115.87008275989439</v>
      </c>
      <c r="U228">
        <f t="shared" si="276"/>
        <v>116.29139707985476</v>
      </c>
      <c r="V228">
        <f>ABS($C228-R228)/$C228*100</f>
        <v>0.61341939896111863</v>
      </c>
      <c r="W228">
        <f>ABS($C228-S228)/$C228*100</f>
        <v>1.3977499514108913</v>
      </c>
      <c r="X228">
        <f>ABS($C228-T228)/$C228*100</f>
        <v>2.6986265177700868</v>
      </c>
      <c r="Y228">
        <f>ABS($C228-U228)/$C228*100</f>
        <v>3.0720482066270742</v>
      </c>
      <c r="Z228" s="9">
        <f t="shared" si="210"/>
        <v>-0.69209257157739046</v>
      </c>
      <c r="AA228" s="9">
        <f t="shared" si="211"/>
        <v>-1.5770162468491691</v>
      </c>
      <c r="AB228" s="9">
        <f t="shared" si="212"/>
        <v>-3.0447347598943821</v>
      </c>
      <c r="AC228" s="9">
        <f t="shared" si="213"/>
        <v>-3.4660490798547556</v>
      </c>
      <c r="AD228">
        <f>ABS(Z228)</f>
        <v>0.69209257157739046</v>
      </c>
      <c r="AE228">
        <f>ABS(AA228)</f>
        <v>1.5770162468491691</v>
      </c>
      <c r="AF228">
        <f t="shared" si="214"/>
        <v>3.0447347598943821</v>
      </c>
      <c r="AG228">
        <f t="shared" si="215"/>
        <v>3.4660490798547556</v>
      </c>
      <c r="AH228" s="9">
        <f t="shared" si="216"/>
        <v>0.47899212763260535</v>
      </c>
      <c r="AI228" s="9">
        <f t="shared" si="217"/>
        <v>2.4869802428262395</v>
      </c>
      <c r="AJ228" s="9">
        <f t="shared" si="218"/>
        <v>9.2704097581091016</v>
      </c>
      <c r="AK228" s="9">
        <f t="shared" si="219"/>
        <v>12.013496223961997</v>
      </c>
      <c r="AL228" s="21">
        <f>Z228/C228</f>
        <v>-6.134193989611186E-3</v>
      </c>
      <c r="AM228" s="21">
        <f t="shared" si="220"/>
        <v>-1.3977499514108913E-2</v>
      </c>
      <c r="AN228" s="21">
        <f t="shared" si="221"/>
        <v>-2.6986265177700867E-2</v>
      </c>
      <c r="AO228" s="21">
        <f t="shared" si="222"/>
        <v>-3.0720482066270743E-2</v>
      </c>
      <c r="AP228" s="21">
        <f>ABS(AL228)</f>
        <v>6.134193989611186E-3</v>
      </c>
      <c r="AQ228" s="21">
        <f t="shared" si="223"/>
        <v>1.3977499514108913E-2</v>
      </c>
      <c r="AR228" s="21">
        <f t="shared" si="224"/>
        <v>2.6986265177700867E-2</v>
      </c>
      <c r="AS228" s="21">
        <f t="shared" si="209"/>
        <v>3.0720482066270743E-2</v>
      </c>
      <c r="AT228" s="21"/>
      <c r="AZ228">
        <f t="shared" si="277"/>
        <v>163.88303584949011</v>
      </c>
      <c r="BA228">
        <f t="shared" si="261"/>
        <v>163.67138488577854</v>
      </c>
      <c r="BB228">
        <f t="shared" si="262"/>
        <v>163.94340273498239</v>
      </c>
      <c r="BC228">
        <f t="shared" si="263"/>
        <v>163.87245524063377</v>
      </c>
      <c r="BD228" s="9">
        <f t="shared" si="225"/>
        <v>1.7269651505098977</v>
      </c>
      <c r="BE228" s="9">
        <f t="shared" si="226"/>
        <v>1.9386161142214746</v>
      </c>
      <c r="BF228" s="9">
        <f t="shared" si="227"/>
        <v>1.6665982650176261</v>
      </c>
      <c r="BG228" s="9">
        <f t="shared" si="228"/>
        <v>1.7375457593662418</v>
      </c>
      <c r="BH228">
        <f t="shared" si="229"/>
        <v>1.7269651505098977</v>
      </c>
      <c r="BI228">
        <f t="shared" si="230"/>
        <v>1.9386161142214746</v>
      </c>
      <c r="BJ228">
        <f t="shared" si="231"/>
        <v>1.6665982650176261</v>
      </c>
      <c r="BK228">
        <f t="shared" si="232"/>
        <v>1.7375457593662418</v>
      </c>
      <c r="BL228" s="9">
        <f t="shared" si="233"/>
        <v>2.9824086310756739</v>
      </c>
      <c r="BM228" s="9">
        <f t="shared" si="234"/>
        <v>3.7582324383191694</v>
      </c>
      <c r="BN228" s="9">
        <f t="shared" si="235"/>
        <v>2.7775497769597615</v>
      </c>
      <c r="BO228" s="9">
        <f t="shared" si="236"/>
        <v>3.01906526589161</v>
      </c>
      <c r="BP228" s="21">
        <f t="shared" si="237"/>
        <v>1.0427903750268667E-2</v>
      </c>
      <c r="BQ228" s="21">
        <f t="shared" si="238"/>
        <v>1.1705912097793385E-2</v>
      </c>
      <c r="BR228" s="21">
        <f t="shared" si="239"/>
        <v>1.0063391431400486E-2</v>
      </c>
      <c r="BS228" s="21">
        <f t="shared" si="240"/>
        <v>1.049179245742678E-2</v>
      </c>
      <c r="BT228" s="21">
        <f t="shared" si="241"/>
        <v>1.0427903750268667E-2</v>
      </c>
      <c r="BU228" s="21">
        <f t="shared" si="242"/>
        <v>1.1705912097793385E-2</v>
      </c>
      <c r="BV228" s="21">
        <f t="shared" si="243"/>
        <v>1.0063391431400486E-2</v>
      </c>
      <c r="BW228" s="21">
        <f t="shared" si="244"/>
        <v>1.049179245742678E-2</v>
      </c>
      <c r="CA228">
        <f t="shared" si="264"/>
        <v>115.87008275989439</v>
      </c>
      <c r="CC228">
        <f t="shared" si="265"/>
        <v>0.51330375017824537</v>
      </c>
      <c r="CD228" s="9">
        <f t="shared" si="245"/>
        <v>116.38338651007263</v>
      </c>
      <c r="CE228">
        <f t="shared" si="246"/>
        <v>3.5580385100726204</v>
      </c>
      <c r="CG228">
        <f t="shared" si="266"/>
        <v>1.0570671182467817</v>
      </c>
      <c r="CH228" s="9">
        <f t="shared" si="247"/>
        <v>116.92714987814117</v>
      </c>
      <c r="CI228">
        <f t="shared" si="248"/>
        <v>4.1018018781411598</v>
      </c>
      <c r="CK228">
        <f t="shared" si="267"/>
        <v>1.1086533986190164</v>
      </c>
      <c r="CL228" s="9">
        <f t="shared" si="249"/>
        <v>116.9787361585134</v>
      </c>
      <c r="CM228">
        <f t="shared" si="250"/>
        <v>4.153388158513394</v>
      </c>
      <c r="CO228">
        <f t="shared" si="268"/>
        <v>1.0901343510659165</v>
      </c>
      <c r="CP228" s="9">
        <f t="shared" si="251"/>
        <v>116.9602171109603</v>
      </c>
      <c r="CQ228">
        <f t="shared" si="252"/>
        <v>4.1348691109602953</v>
      </c>
      <c r="CY228">
        <f t="shared" si="278"/>
        <v>163.94340273498239</v>
      </c>
      <c r="DA228">
        <f t="shared" si="269"/>
        <v>1.3170956834670192E-2</v>
      </c>
      <c r="DB228" s="9">
        <f t="shared" si="253"/>
        <v>163.95657369181706</v>
      </c>
      <c r="DC228">
        <f t="shared" si="254"/>
        <v>1.6534273081829554</v>
      </c>
      <c r="DE228">
        <f t="shared" si="270"/>
        <v>0.20221360212697082</v>
      </c>
      <c r="DF228" s="9">
        <f t="shared" si="255"/>
        <v>164.14561633710935</v>
      </c>
      <c r="DG228">
        <f t="shared" si="256"/>
        <v>1.4643846628906658</v>
      </c>
      <c r="DI228">
        <f t="shared" si="271"/>
        <v>-3.8471431877996287E-2</v>
      </c>
      <c r="DJ228" s="9">
        <f t="shared" si="257"/>
        <v>163.90493130310438</v>
      </c>
      <c r="DK228">
        <f t="shared" si="258"/>
        <v>1.7050696968956345</v>
      </c>
      <c r="DM228">
        <f t="shared" si="272"/>
        <v>-0.27023444079171266</v>
      </c>
      <c r="DN228" s="9">
        <f t="shared" si="259"/>
        <v>163.67316829419067</v>
      </c>
      <c r="DO228">
        <f t="shared" si="260"/>
        <v>1.9368327058093371</v>
      </c>
    </row>
    <row r="229" spans="1:119" x14ac:dyDescent="0.2">
      <c r="A229" s="3">
        <v>44109</v>
      </c>
      <c r="B229" s="4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  <c r="R229">
        <f t="shared" si="273"/>
        <v>113.40670576012502</v>
      </c>
      <c r="S229">
        <f t="shared" si="274"/>
        <v>113.89771904785744</v>
      </c>
      <c r="T229">
        <f t="shared" si="275"/>
        <v>114.04324190395776</v>
      </c>
      <c r="U229">
        <f t="shared" si="276"/>
        <v>113.58787879756805</v>
      </c>
      <c r="V229">
        <f>ABS($C229-R229)/$C229*100</f>
        <v>2.487244439038363</v>
      </c>
      <c r="W229">
        <f>ABS($C229-S229)/$C229*100</f>
        <v>2.0650466652567161</v>
      </c>
      <c r="X229">
        <f>ABS($C229-T229)/$C229*100</f>
        <v>1.9399188379352936</v>
      </c>
      <c r="Y229">
        <f>ABS($C229-U229)/$C229*100</f>
        <v>2.3314628034110361</v>
      </c>
      <c r="Z229" s="9">
        <f t="shared" si="210"/>
        <v>2.8926492398749843</v>
      </c>
      <c r="AA229" s="9">
        <f t="shared" si="211"/>
        <v>2.4016359521425699</v>
      </c>
      <c r="AB229" s="9">
        <f t="shared" si="212"/>
        <v>2.2561130960422418</v>
      </c>
      <c r="AC229" s="9">
        <f t="shared" si="213"/>
        <v>2.7114762024319532</v>
      </c>
      <c r="AD229">
        <f>ABS(Z229)</f>
        <v>2.8926492398749843</v>
      </c>
      <c r="AE229">
        <f>ABS(AA229)</f>
        <v>2.4016359521425699</v>
      </c>
      <c r="AF229">
        <f t="shared" si="214"/>
        <v>2.2561130960422418</v>
      </c>
      <c r="AG229">
        <f t="shared" si="215"/>
        <v>2.7114762024319532</v>
      </c>
      <c r="AH229" s="9">
        <f t="shared" si="216"/>
        <v>8.3674196249493242</v>
      </c>
      <c r="AI229" s="9">
        <f t="shared" si="217"/>
        <v>5.767855246623748</v>
      </c>
      <c r="AJ229" s="9">
        <f t="shared" si="218"/>
        <v>5.0900463021333096</v>
      </c>
      <c r="AK229" s="9">
        <f t="shared" si="219"/>
        <v>7.3521031963548067</v>
      </c>
      <c r="AL229" s="21">
        <f>Z229/C229</f>
        <v>2.4872444390383629E-2</v>
      </c>
      <c r="AM229" s="21">
        <f t="shared" si="220"/>
        <v>2.0650466652567159E-2</v>
      </c>
      <c r="AN229" s="21">
        <f t="shared" si="221"/>
        <v>1.9399188379352936E-2</v>
      </c>
      <c r="AO229" s="21">
        <f t="shared" si="222"/>
        <v>2.3314628034110361E-2</v>
      </c>
      <c r="AP229" s="21">
        <f>ABS(AL229)</f>
        <v>2.4872444390383629E-2</v>
      </c>
      <c r="AQ229" s="21">
        <f t="shared" si="223"/>
        <v>2.0650466652567159E-2</v>
      </c>
      <c r="AR229" s="21">
        <f t="shared" si="224"/>
        <v>1.9399188379352936E-2</v>
      </c>
      <c r="AS229" s="21">
        <f t="shared" si="209"/>
        <v>2.3314628034110361E-2</v>
      </c>
      <c r="AT229" s="21"/>
      <c r="AZ229">
        <f t="shared" si="277"/>
        <v>164.15935027357168</v>
      </c>
      <c r="BA229">
        <f t="shared" si="261"/>
        <v>164.29174204232939</v>
      </c>
      <c r="BB229">
        <f t="shared" si="262"/>
        <v>164.94336169399298</v>
      </c>
      <c r="BC229">
        <f t="shared" si="263"/>
        <v>165.22774093293941</v>
      </c>
      <c r="BD229" s="9">
        <f t="shared" si="225"/>
        <v>4.5606507264283209</v>
      </c>
      <c r="BE229" s="9">
        <f t="shared" si="226"/>
        <v>4.4282589576706073</v>
      </c>
      <c r="BF229" s="9">
        <f t="shared" si="227"/>
        <v>3.7766393060070129</v>
      </c>
      <c r="BG229" s="9">
        <f t="shared" si="228"/>
        <v>3.4922600670605846</v>
      </c>
      <c r="BH229">
        <f t="shared" si="229"/>
        <v>4.5606507264283209</v>
      </c>
      <c r="BI229">
        <f t="shared" si="230"/>
        <v>4.4282589576706073</v>
      </c>
      <c r="BJ229">
        <f t="shared" si="231"/>
        <v>3.7766393060070129</v>
      </c>
      <c r="BK229">
        <f t="shared" si="232"/>
        <v>3.4922600670605846</v>
      </c>
      <c r="BL229" s="9">
        <f t="shared" si="233"/>
        <v>20.799535048471171</v>
      </c>
      <c r="BM229" s="9">
        <f t="shared" si="234"/>
        <v>19.609477396189973</v>
      </c>
      <c r="BN229" s="9">
        <f t="shared" si="235"/>
        <v>14.263004447677131</v>
      </c>
      <c r="BO229" s="9">
        <f t="shared" si="236"/>
        <v>12.195880375985999</v>
      </c>
      <c r="BP229" s="21">
        <f t="shared" si="237"/>
        <v>2.7030883709088651E-2</v>
      </c>
      <c r="BQ229" s="21">
        <f t="shared" si="238"/>
        <v>2.6246200399623085E-2</v>
      </c>
      <c r="BR229" s="21">
        <f t="shared" si="239"/>
        <v>2.2384064032852945E-2</v>
      </c>
      <c r="BS229" s="21">
        <f t="shared" si="240"/>
        <v>2.0698554091761679E-2</v>
      </c>
      <c r="BT229" s="21">
        <f t="shared" si="241"/>
        <v>2.7030883709088651E-2</v>
      </c>
      <c r="BU229" s="21">
        <f t="shared" si="242"/>
        <v>2.6246200399623085E-2</v>
      </c>
      <c r="BV229" s="21">
        <f t="shared" si="243"/>
        <v>2.2384064032852945E-2</v>
      </c>
      <c r="BW229" s="21">
        <f t="shared" si="244"/>
        <v>2.0698554091761679E-2</v>
      </c>
      <c r="CA229">
        <f t="shared" si="264"/>
        <v>114.04324190395776</v>
      </c>
      <c r="CC229">
        <f t="shared" si="265"/>
        <v>0.13888061319986628</v>
      </c>
      <c r="CD229" s="9">
        <f t="shared" si="245"/>
        <v>114.18212251715762</v>
      </c>
      <c r="CE229">
        <f t="shared" si="246"/>
        <v>2.1172324828423825</v>
      </c>
      <c r="CG229">
        <f t="shared" si="266"/>
        <v>1.886024754075577E-2</v>
      </c>
      <c r="CH229" s="9">
        <f t="shared" si="247"/>
        <v>114.06210215149852</v>
      </c>
      <c r="CI229">
        <f t="shared" si="248"/>
        <v>2.237252848501484</v>
      </c>
      <c r="CK229">
        <f t="shared" si="267"/>
        <v>-0.82877280938770603</v>
      </c>
      <c r="CL229" s="9">
        <f t="shared" si="249"/>
        <v>113.21446909457006</v>
      </c>
      <c r="CM229">
        <f t="shared" si="250"/>
        <v>3.0848859054299425</v>
      </c>
      <c r="CO229">
        <f t="shared" si="268"/>
        <v>-1.418464326956268</v>
      </c>
      <c r="CP229" s="9">
        <f t="shared" si="251"/>
        <v>112.6247775770015</v>
      </c>
      <c r="CQ229">
        <f t="shared" si="252"/>
        <v>3.6745774229985102</v>
      </c>
      <c r="CY229">
        <f t="shared" si="278"/>
        <v>164.94336169399298</v>
      </c>
      <c r="DA229">
        <f t="shared" si="269"/>
        <v>0.17105703718281873</v>
      </c>
      <c r="DB229" s="9">
        <f t="shared" si="253"/>
        <v>165.11441873117579</v>
      </c>
      <c r="DC229">
        <f t="shared" si="254"/>
        <v>3.6055822688242074</v>
      </c>
      <c r="DE229">
        <f t="shared" si="270"/>
        <v>0.48940193060507675</v>
      </c>
      <c r="DF229" s="9">
        <f t="shared" si="255"/>
        <v>165.43276362459807</v>
      </c>
      <c r="DG229">
        <f t="shared" si="256"/>
        <v>3.2872373754019293</v>
      </c>
      <c r="DI229">
        <f t="shared" si="271"/>
        <v>0.64689262610847631</v>
      </c>
      <c r="DJ229" s="9">
        <f t="shared" si="257"/>
        <v>165.59025432010145</v>
      </c>
      <c r="DK229">
        <f t="shared" si="258"/>
        <v>3.1297466798985454</v>
      </c>
      <c r="DM229">
        <f t="shared" si="272"/>
        <v>0.82213188303827478</v>
      </c>
      <c r="DN229" s="9">
        <f t="shared" si="259"/>
        <v>165.76549357703126</v>
      </c>
      <c r="DO229">
        <f t="shared" si="260"/>
        <v>2.9545074229687316</v>
      </c>
    </row>
    <row r="230" spans="1:119" x14ac:dyDescent="0.2">
      <c r="A230" s="3">
        <v>44110</v>
      </c>
      <c r="B230" s="4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  <c r="R230">
        <f t="shared" si="273"/>
        <v>113.86952963850501</v>
      </c>
      <c r="S230">
        <f t="shared" si="274"/>
        <v>114.66624255254305</v>
      </c>
      <c r="T230">
        <f t="shared" si="275"/>
        <v>115.3969097615831</v>
      </c>
      <c r="U230">
        <f t="shared" si="276"/>
        <v>115.70283023546497</v>
      </c>
      <c r="V230">
        <f>ABS($C230-R230)/$C230*100</f>
        <v>0.80061766902970699</v>
      </c>
      <c r="W230">
        <f>ABS($C230-S230)/$C230*100</f>
        <v>1.5058910999016861</v>
      </c>
      <c r="X230">
        <f>ABS($C230-T230)/$C230*100</f>
        <v>2.1526989528502392</v>
      </c>
      <c r="Y230">
        <f>ABS($C230-U230)/$C230*100</f>
        <v>2.4235086490243694</v>
      </c>
      <c r="Z230" s="9">
        <f t="shared" si="210"/>
        <v>-0.90441863850502102</v>
      </c>
      <c r="AA230" s="9">
        <f t="shared" si="211"/>
        <v>-1.7011315525430604</v>
      </c>
      <c r="AB230" s="9">
        <f t="shared" si="212"/>
        <v>-2.43179876158311</v>
      </c>
      <c r="AC230" s="9">
        <f t="shared" si="213"/>
        <v>-2.7377192354649793</v>
      </c>
      <c r="AD230">
        <f>ABS(Z230)</f>
        <v>0.90441863850502102</v>
      </c>
      <c r="AE230">
        <f>ABS(AA230)</f>
        <v>1.7011315525430604</v>
      </c>
      <c r="AF230">
        <f t="shared" si="214"/>
        <v>2.43179876158311</v>
      </c>
      <c r="AG230">
        <f t="shared" si="215"/>
        <v>2.7377192354649793</v>
      </c>
      <c r="AH230" s="9">
        <f t="shared" si="216"/>
        <v>0.81797307367527594</v>
      </c>
      <c r="AI230" s="9">
        <f t="shared" si="217"/>
        <v>2.8938485590575631</v>
      </c>
      <c r="AJ230" s="9">
        <f t="shared" si="218"/>
        <v>5.9136452168371481</v>
      </c>
      <c r="AK230" s="9">
        <f t="shared" si="219"/>
        <v>7.4951066122349506</v>
      </c>
      <c r="AL230" s="21">
        <f>Z230/C230</f>
        <v>-8.0061766902970698E-3</v>
      </c>
      <c r="AM230" s="21">
        <f t="shared" si="220"/>
        <v>-1.5058910999016861E-2</v>
      </c>
      <c r="AN230" s="21">
        <f t="shared" si="221"/>
        <v>-2.1526989528502391E-2</v>
      </c>
      <c r="AO230" s="21">
        <f t="shared" si="222"/>
        <v>-2.4235086490243696E-2</v>
      </c>
      <c r="AP230" s="21">
        <f>ABS(AL230)</f>
        <v>8.0061766902970698E-3</v>
      </c>
      <c r="AQ230" s="21">
        <f t="shared" si="223"/>
        <v>1.5058910999016861E-2</v>
      </c>
      <c r="AR230" s="21">
        <f t="shared" si="224"/>
        <v>2.1526989528502391E-2</v>
      </c>
      <c r="AS230" s="21">
        <f t="shared" si="209"/>
        <v>2.4235086490243696E-2</v>
      </c>
      <c r="AT230" s="21"/>
      <c r="AZ230">
        <f t="shared" si="277"/>
        <v>164.88905438980021</v>
      </c>
      <c r="BA230">
        <f t="shared" si="261"/>
        <v>165.70878490878397</v>
      </c>
      <c r="BB230">
        <f t="shared" si="262"/>
        <v>167.20934527759721</v>
      </c>
      <c r="BC230">
        <f t="shared" si="263"/>
        <v>167.95170378524668</v>
      </c>
      <c r="BD230" s="9">
        <f t="shared" si="225"/>
        <v>2.000944610199781</v>
      </c>
      <c r="BE230" s="9">
        <f t="shared" si="226"/>
        <v>1.1812140912160203</v>
      </c>
      <c r="BF230" s="9">
        <f t="shared" si="227"/>
        <v>-0.31934627759721934</v>
      </c>
      <c r="BG230" s="9">
        <f t="shared" si="228"/>
        <v>-1.0617047852466897</v>
      </c>
      <c r="BH230">
        <f t="shared" si="229"/>
        <v>2.000944610199781</v>
      </c>
      <c r="BI230">
        <f t="shared" si="230"/>
        <v>1.1812140912160203</v>
      </c>
      <c r="BJ230">
        <f t="shared" si="231"/>
        <v>0.31934627759721934</v>
      </c>
      <c r="BK230">
        <f t="shared" si="232"/>
        <v>1.0617047852466897</v>
      </c>
      <c r="BL230" s="9">
        <f t="shared" si="233"/>
        <v>4.0037793330875537</v>
      </c>
      <c r="BM230" s="9">
        <f t="shared" si="234"/>
        <v>1.3952667292872887</v>
      </c>
      <c r="BN230" s="9">
        <f t="shared" si="235"/>
        <v>0.10198204501520028</v>
      </c>
      <c r="BO230" s="9">
        <f t="shared" si="236"/>
        <v>1.1272170510157193</v>
      </c>
      <c r="BP230" s="21">
        <f t="shared" si="237"/>
        <v>1.1989601666902647E-2</v>
      </c>
      <c r="BQ230" s="21">
        <f t="shared" si="238"/>
        <v>7.0778003373109279E-3</v>
      </c>
      <c r="BR230" s="21">
        <f t="shared" si="239"/>
        <v>-1.9135135688820957E-3</v>
      </c>
      <c r="BS230" s="21">
        <f t="shared" si="240"/>
        <v>-6.3617040662016528E-3</v>
      </c>
      <c r="BT230" s="21">
        <f t="shared" si="241"/>
        <v>1.1989601666902647E-2</v>
      </c>
      <c r="BU230" s="21">
        <f t="shared" si="242"/>
        <v>7.0778003373109279E-3</v>
      </c>
      <c r="BV230" s="21">
        <f t="shared" si="243"/>
        <v>1.9135135688820957E-3</v>
      </c>
      <c r="BW230" s="21">
        <f t="shared" si="244"/>
        <v>6.3617040662016528E-3</v>
      </c>
      <c r="CA230">
        <f t="shared" si="264"/>
        <v>115.3969097615831</v>
      </c>
      <c r="CC230">
        <f t="shared" si="265"/>
        <v>0.33324657230794197</v>
      </c>
      <c r="CD230" s="9">
        <f t="shared" si="245"/>
        <v>115.73015633389105</v>
      </c>
      <c r="CE230">
        <f t="shared" si="246"/>
        <v>2.7650453338910523</v>
      </c>
      <c r="CG230">
        <f t="shared" si="266"/>
        <v>0.49939098717120584</v>
      </c>
      <c r="CH230" s="9">
        <f t="shared" si="247"/>
        <v>115.89630074875431</v>
      </c>
      <c r="CI230">
        <f t="shared" si="248"/>
        <v>2.9311897487543206</v>
      </c>
      <c r="CK230">
        <f t="shared" si="267"/>
        <v>0.61163803084090396</v>
      </c>
      <c r="CL230" s="9">
        <f t="shared" si="249"/>
        <v>116.00854779242401</v>
      </c>
      <c r="CM230">
        <f t="shared" si="250"/>
        <v>3.0434367924240178</v>
      </c>
      <c r="CO230">
        <f t="shared" si="268"/>
        <v>0.96556935178391423</v>
      </c>
      <c r="CP230" s="9">
        <f t="shared" si="251"/>
        <v>116.36247911336702</v>
      </c>
      <c r="CQ230">
        <f t="shared" si="252"/>
        <v>3.3973681133670226</v>
      </c>
      <c r="CY230">
        <f t="shared" si="278"/>
        <v>167.20934527759721</v>
      </c>
      <c r="DA230">
        <f t="shared" si="269"/>
        <v>0.50624528461024365</v>
      </c>
      <c r="DB230" s="9">
        <f t="shared" si="253"/>
        <v>167.71559056220744</v>
      </c>
      <c r="DC230">
        <f t="shared" si="254"/>
        <v>0.82559156220744967</v>
      </c>
      <c r="DE230">
        <f t="shared" si="270"/>
        <v>1.12897132568477</v>
      </c>
      <c r="DF230" s="9">
        <f t="shared" si="255"/>
        <v>168.33831660328198</v>
      </c>
      <c r="DG230">
        <f t="shared" si="256"/>
        <v>1.4483176032819927</v>
      </c>
      <c r="DI230">
        <f t="shared" si="271"/>
        <v>1.7154926580556704</v>
      </c>
      <c r="DJ230" s="9">
        <f t="shared" si="257"/>
        <v>168.92483793565287</v>
      </c>
      <c r="DK230">
        <f t="shared" si="258"/>
        <v>2.0348389356528855</v>
      </c>
      <c r="DM230">
        <f t="shared" si="272"/>
        <v>2.0638443455249917</v>
      </c>
      <c r="DN230" s="9">
        <f t="shared" si="259"/>
        <v>169.27318962312219</v>
      </c>
      <c r="DO230">
        <f t="shared" si="260"/>
        <v>2.3831906231222035</v>
      </c>
    </row>
    <row r="231" spans="1:119" x14ac:dyDescent="0.2">
      <c r="A231" s="3">
        <v>44111</v>
      </c>
      <c r="B231" s="4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  <c r="R231">
        <f t="shared" si="273"/>
        <v>113.72482265634422</v>
      </c>
      <c r="S231">
        <f t="shared" si="274"/>
        <v>114.12188045572927</v>
      </c>
      <c r="T231">
        <f t="shared" si="275"/>
        <v>113.93783050463324</v>
      </c>
      <c r="U231">
        <f t="shared" si="276"/>
        <v>113.56740923180229</v>
      </c>
      <c r="V231">
        <f>ABS($C231-R231)/$C231*100</f>
        <v>1.0071066899199435</v>
      </c>
      <c r="W231">
        <f>ABS($C231-S231)/$C231*100</f>
        <v>0.66148381309880311</v>
      </c>
      <c r="X231">
        <f>ABS($C231-T231)/$C231*100</f>
        <v>0.82169190792811786</v>
      </c>
      <c r="Y231">
        <f>ABS($C231-U231)/$C231*100</f>
        <v>1.1441287575501733</v>
      </c>
      <c r="Z231" s="9">
        <f t="shared" si="210"/>
        <v>1.156982343655784</v>
      </c>
      <c r="AA231" s="9">
        <f t="shared" si="211"/>
        <v>0.75992454427073142</v>
      </c>
      <c r="AB231" s="9">
        <f t="shared" si="212"/>
        <v>0.94397449536675992</v>
      </c>
      <c r="AC231" s="9">
        <f t="shared" si="213"/>
        <v>1.3143957681977128</v>
      </c>
      <c r="AD231">
        <f>ABS(Z231)</f>
        <v>1.156982343655784</v>
      </c>
      <c r="AE231">
        <f>ABS(AA231)</f>
        <v>0.75992454427073142</v>
      </c>
      <c r="AF231">
        <f t="shared" si="214"/>
        <v>0.94397449536675992</v>
      </c>
      <c r="AG231">
        <f t="shared" si="215"/>
        <v>1.3143957681977128</v>
      </c>
      <c r="AH231" s="9">
        <f t="shared" si="216"/>
        <v>1.3386081435312307</v>
      </c>
      <c r="AI231" s="9">
        <f t="shared" si="217"/>
        <v>0.57748531298507888</v>
      </c>
      <c r="AJ231" s="9">
        <f t="shared" si="218"/>
        <v>0.89108784790292905</v>
      </c>
      <c r="AK231" s="9">
        <f t="shared" si="219"/>
        <v>1.7276362354560555</v>
      </c>
      <c r="AL231" s="21">
        <f>Z231/C231</f>
        <v>1.0071066899199434E-2</v>
      </c>
      <c r="AM231" s="21">
        <f t="shared" si="220"/>
        <v>6.6148381309880308E-3</v>
      </c>
      <c r="AN231" s="21">
        <f t="shared" si="221"/>
        <v>8.2169190792811785E-3</v>
      </c>
      <c r="AO231" s="21">
        <f t="shared" si="222"/>
        <v>1.1441287575501733E-2</v>
      </c>
      <c r="AP231" s="21">
        <f>ABS(AL231)</f>
        <v>1.0071066899199434E-2</v>
      </c>
      <c r="AQ231" s="21">
        <f t="shared" si="223"/>
        <v>6.6148381309880308E-3</v>
      </c>
      <c r="AR231" s="21">
        <f t="shared" si="224"/>
        <v>8.2169190792811785E-3</v>
      </c>
      <c r="AS231" s="21">
        <f t="shared" si="209"/>
        <v>1.1441287575501733E-2</v>
      </c>
      <c r="AT231" s="21"/>
      <c r="AZ231">
        <f t="shared" si="277"/>
        <v>165.20920552743218</v>
      </c>
      <c r="BA231">
        <f t="shared" si="261"/>
        <v>166.08677341797309</v>
      </c>
      <c r="BB231">
        <f t="shared" si="262"/>
        <v>167.01773751103889</v>
      </c>
      <c r="BC231">
        <f t="shared" si="263"/>
        <v>167.12357405275426</v>
      </c>
      <c r="BD231" s="9">
        <f t="shared" si="225"/>
        <v>6.3407974725678287</v>
      </c>
      <c r="BE231" s="9">
        <f t="shared" si="226"/>
        <v>5.4632295820269121</v>
      </c>
      <c r="BF231" s="9">
        <f t="shared" si="227"/>
        <v>4.5322654889611158</v>
      </c>
      <c r="BG231" s="9">
        <f t="shared" si="228"/>
        <v>4.4264289472457392</v>
      </c>
      <c r="BH231">
        <f t="shared" si="229"/>
        <v>6.3407974725678287</v>
      </c>
      <c r="BI231">
        <f t="shared" si="230"/>
        <v>5.4632295820269121</v>
      </c>
      <c r="BJ231">
        <f t="shared" si="231"/>
        <v>4.5322654889611158</v>
      </c>
      <c r="BK231">
        <f t="shared" si="232"/>
        <v>4.4264289472457392</v>
      </c>
      <c r="BL231" s="9">
        <f t="shared" si="233"/>
        <v>40.205712588122566</v>
      </c>
      <c r="BM231" s="9">
        <f t="shared" si="234"/>
        <v>29.84687746593395</v>
      </c>
      <c r="BN231" s="9">
        <f t="shared" si="235"/>
        <v>20.541430462427943</v>
      </c>
      <c r="BO231" s="9">
        <f t="shared" si="236"/>
        <v>19.593273225015022</v>
      </c>
      <c r="BP231" s="21">
        <f t="shared" si="237"/>
        <v>3.6961803332453622E-2</v>
      </c>
      <c r="BQ231" s="21">
        <f t="shared" si="238"/>
        <v>3.184628088888411E-2</v>
      </c>
      <c r="BR231" s="21">
        <f t="shared" si="239"/>
        <v>2.6419501076669266E-2</v>
      </c>
      <c r="BS231" s="21">
        <f t="shared" si="240"/>
        <v>2.5802558261953157E-2</v>
      </c>
      <c r="BT231" s="21">
        <f t="shared" si="241"/>
        <v>3.6961803332453622E-2</v>
      </c>
      <c r="BU231" s="21">
        <f t="shared" si="242"/>
        <v>3.184628088888411E-2</v>
      </c>
      <c r="BV231" s="21">
        <f t="shared" si="243"/>
        <v>2.6419501076669266E-2</v>
      </c>
      <c r="BW231" s="21">
        <f t="shared" si="244"/>
        <v>2.5802558261953157E-2</v>
      </c>
      <c r="CA231">
        <f t="shared" si="264"/>
        <v>113.93783050463324</v>
      </c>
      <c r="CC231">
        <f t="shared" si="265"/>
        <v>4.6474439626693148E-2</v>
      </c>
      <c r="CD231" s="9">
        <f t="shared" si="245"/>
        <v>113.98430494425993</v>
      </c>
      <c r="CE231">
        <f t="shared" si="246"/>
        <v>0.89750005574006764</v>
      </c>
      <c r="CG231">
        <f t="shared" si="266"/>
        <v>-0.20565830071237895</v>
      </c>
      <c r="CH231" s="9">
        <f t="shared" si="247"/>
        <v>113.73217220392087</v>
      </c>
      <c r="CI231">
        <f t="shared" si="248"/>
        <v>1.1496327960791319</v>
      </c>
      <c r="CK231">
        <f t="shared" si="267"/>
        <v>-0.75503537910100238</v>
      </c>
      <c r="CL231" s="9">
        <f t="shared" si="249"/>
        <v>113.18279512553224</v>
      </c>
      <c r="CM231">
        <f t="shared" si="250"/>
        <v>1.6990098744677624</v>
      </c>
      <c r="CO231">
        <f t="shared" si="268"/>
        <v>-1.1196284517271344</v>
      </c>
      <c r="CP231" s="9">
        <f t="shared" si="251"/>
        <v>112.8182020529061</v>
      </c>
      <c r="CQ231">
        <f t="shared" si="252"/>
        <v>2.0636029470938979</v>
      </c>
      <c r="CY231">
        <f t="shared" si="278"/>
        <v>167.01773751103889</v>
      </c>
      <c r="DA231">
        <f t="shared" si="269"/>
        <v>0.39458879642327344</v>
      </c>
      <c r="DB231" s="9">
        <f t="shared" si="253"/>
        <v>167.41232630746217</v>
      </c>
      <c r="DC231">
        <f t="shared" si="254"/>
        <v>4.1376766925378377</v>
      </c>
      <c r="DE231">
        <f t="shared" si="270"/>
        <v>0.65356285247725754</v>
      </c>
      <c r="DF231" s="9">
        <f t="shared" si="255"/>
        <v>167.67130036351614</v>
      </c>
      <c r="DG231">
        <f t="shared" si="256"/>
        <v>3.8787026364838653</v>
      </c>
      <c r="DI231">
        <f t="shared" si="271"/>
        <v>0.45680637781043654</v>
      </c>
      <c r="DJ231" s="9">
        <f t="shared" si="257"/>
        <v>167.47454388884933</v>
      </c>
      <c r="DK231">
        <f t="shared" si="258"/>
        <v>4.0754591111506784</v>
      </c>
      <c r="DM231">
        <f t="shared" si="272"/>
        <v>0.12415552913334346</v>
      </c>
      <c r="DN231" s="9">
        <f t="shared" si="259"/>
        <v>167.14189304017222</v>
      </c>
      <c r="DO231">
        <f t="shared" si="260"/>
        <v>4.4081099598277831</v>
      </c>
    </row>
    <row r="232" spans="1:119" x14ac:dyDescent="0.2">
      <c r="A232" s="3">
        <v>44112</v>
      </c>
      <c r="B232" s="4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  <c r="R232">
        <f t="shared" si="273"/>
        <v>113.90993983132914</v>
      </c>
      <c r="S232">
        <f t="shared" si="274"/>
        <v>114.36505630989589</v>
      </c>
      <c r="T232">
        <f t="shared" si="275"/>
        <v>114.5042152018533</v>
      </c>
      <c r="U232">
        <f t="shared" si="276"/>
        <v>114.5926379309965</v>
      </c>
      <c r="V232">
        <f>ABS($C232-R232)/$C232*100</f>
        <v>0.75109631164605517</v>
      </c>
      <c r="W232">
        <f>ABS($C232-S232)/$C232*100</f>
        <v>0.3545566276190163</v>
      </c>
      <c r="X232">
        <f>ABS($C232-T232)/$C232*100</f>
        <v>0.23330849522855213</v>
      </c>
      <c r="Y232">
        <f>ABS($C232-U232)/$C232*100</f>
        <v>0.15626641319787055</v>
      </c>
      <c r="Z232" s="9">
        <f t="shared" si="210"/>
        <v>0.86204816867085299</v>
      </c>
      <c r="AA232" s="9">
        <f t="shared" si="211"/>
        <v>0.40693169010410202</v>
      </c>
      <c r="AB232" s="9">
        <f t="shared" si="212"/>
        <v>0.26777279814669441</v>
      </c>
      <c r="AC232" s="9">
        <f t="shared" si="213"/>
        <v>0.17935006900349038</v>
      </c>
      <c r="AD232">
        <f>ABS(Z232)</f>
        <v>0.86204816867085299</v>
      </c>
      <c r="AE232">
        <f>ABS(AA232)</f>
        <v>0.40693169010410202</v>
      </c>
      <c r="AF232">
        <f t="shared" si="214"/>
        <v>0.26777279814669441</v>
      </c>
      <c r="AG232">
        <f t="shared" si="215"/>
        <v>0.17935006900349038</v>
      </c>
      <c r="AH232" s="9">
        <f t="shared" si="216"/>
        <v>0.74312704510877137</v>
      </c>
      <c r="AI232" s="9">
        <f t="shared" si="217"/>
        <v>0.16559340041098092</v>
      </c>
      <c r="AJ232" s="9">
        <f t="shared" si="218"/>
        <v>7.1702271427310352E-2</v>
      </c>
      <c r="AK232" s="9">
        <f t="shared" si="219"/>
        <v>3.2166447251556762E-2</v>
      </c>
      <c r="AL232" s="21">
        <f>Z232/C232</f>
        <v>7.510963116460552E-3</v>
      </c>
      <c r="AM232" s="21">
        <f t="shared" si="220"/>
        <v>3.5455662761901627E-3</v>
      </c>
      <c r="AN232" s="21">
        <f t="shared" si="221"/>
        <v>2.3330849522855213E-3</v>
      </c>
      <c r="AO232" s="21">
        <f t="shared" si="222"/>
        <v>1.5626641319787054E-3</v>
      </c>
      <c r="AP232" s="21">
        <f>ABS(AL232)</f>
        <v>7.510963116460552E-3</v>
      </c>
      <c r="AQ232" s="21">
        <f t="shared" si="223"/>
        <v>3.5455662761901627E-3</v>
      </c>
      <c r="AR232" s="21">
        <f t="shared" si="224"/>
        <v>2.3330849522855213E-3</v>
      </c>
      <c r="AS232" s="21">
        <f t="shared" si="209"/>
        <v>1.5626641319787054E-3</v>
      </c>
      <c r="AT232" s="21"/>
      <c r="AZ232">
        <f t="shared" si="277"/>
        <v>166.22373312304302</v>
      </c>
      <c r="BA232">
        <f t="shared" si="261"/>
        <v>167.83500688422168</v>
      </c>
      <c r="BB232">
        <f t="shared" si="262"/>
        <v>169.73709680441556</v>
      </c>
      <c r="BC232">
        <f t="shared" si="263"/>
        <v>170.57618863160593</v>
      </c>
      <c r="BD232" s="9">
        <f t="shared" si="225"/>
        <v>7.556265876956985</v>
      </c>
      <c r="BE232" s="9">
        <f t="shared" si="226"/>
        <v>5.9449921157783194</v>
      </c>
      <c r="BF232" s="9">
        <f t="shared" si="227"/>
        <v>4.0429021955844462</v>
      </c>
      <c r="BG232" s="9">
        <f t="shared" si="228"/>
        <v>3.2038103683940733</v>
      </c>
      <c r="BH232">
        <f t="shared" si="229"/>
        <v>7.556265876956985</v>
      </c>
      <c r="BI232">
        <f t="shared" si="230"/>
        <v>5.9449921157783194</v>
      </c>
      <c r="BJ232">
        <f t="shared" si="231"/>
        <v>4.0429021955844462</v>
      </c>
      <c r="BK232">
        <f t="shared" si="232"/>
        <v>3.2038103683940733</v>
      </c>
      <c r="BL232" s="9">
        <f t="shared" si="233"/>
        <v>57.097154003264514</v>
      </c>
      <c r="BM232" s="9">
        <f t="shared" si="234"/>
        <v>35.342931256666382</v>
      </c>
      <c r="BN232" s="9">
        <f t="shared" si="235"/>
        <v>16.345058163061534</v>
      </c>
      <c r="BO232" s="9">
        <f t="shared" si="236"/>
        <v>10.264400876629368</v>
      </c>
      <c r="BP232" s="21">
        <f t="shared" si="237"/>
        <v>4.3481792613872583E-2</v>
      </c>
      <c r="BQ232" s="21">
        <f t="shared" si="238"/>
        <v>3.4209875417126223E-2</v>
      </c>
      <c r="BR232" s="21">
        <f t="shared" si="239"/>
        <v>2.3264485089474804E-2</v>
      </c>
      <c r="BS232" s="21">
        <f t="shared" si="240"/>
        <v>1.8436013274427936E-2</v>
      </c>
      <c r="BT232" s="21">
        <f t="shared" si="241"/>
        <v>4.3481792613872583E-2</v>
      </c>
      <c r="BU232" s="21">
        <f t="shared" si="242"/>
        <v>3.4209875417126223E-2</v>
      </c>
      <c r="BV232" s="21">
        <f t="shared" si="243"/>
        <v>2.3264485089474804E-2</v>
      </c>
      <c r="BW232" s="21">
        <f t="shared" si="244"/>
        <v>1.8436013274427936E-2</v>
      </c>
      <c r="CA232">
        <f t="shared" si="264"/>
        <v>114.5042152018533</v>
      </c>
      <c r="CC232">
        <f t="shared" si="265"/>
        <v>0.12966008084163166</v>
      </c>
      <c r="CD232" s="9">
        <f t="shared" si="245"/>
        <v>114.63387528269493</v>
      </c>
      <c r="CE232">
        <f t="shared" si="246"/>
        <v>0.13811271730506292</v>
      </c>
      <c r="CG232">
        <f t="shared" si="266"/>
        <v>7.2277178543298626E-2</v>
      </c>
      <c r="CH232" s="9">
        <f t="shared" si="247"/>
        <v>114.5764923803966</v>
      </c>
      <c r="CI232">
        <f t="shared" si="248"/>
        <v>0.1954956196033919</v>
      </c>
      <c r="CK232">
        <f t="shared" si="267"/>
        <v>0.11710187127089799</v>
      </c>
      <c r="CL232" s="9">
        <f t="shared" si="249"/>
        <v>114.6213170731242</v>
      </c>
      <c r="CM232">
        <f t="shared" si="250"/>
        <v>0.1506709268757902</v>
      </c>
      <c r="CO232">
        <f t="shared" si="268"/>
        <v>0.3303428563674517</v>
      </c>
      <c r="CP232" s="9">
        <f t="shared" si="251"/>
        <v>114.83455805822075</v>
      </c>
      <c r="CQ232">
        <f t="shared" si="252"/>
        <v>6.2570058220757119E-2</v>
      </c>
      <c r="CY232">
        <f t="shared" si="278"/>
        <v>169.73709680441556</v>
      </c>
      <c r="DA232">
        <f t="shared" si="269"/>
        <v>0.76655207593581687</v>
      </c>
      <c r="DB232" s="9">
        <f t="shared" si="253"/>
        <v>170.50364888035136</v>
      </c>
      <c r="DC232">
        <f t="shared" si="254"/>
        <v>3.2763501196486402</v>
      </c>
      <c r="DE232">
        <f t="shared" si="270"/>
        <v>1.3972495712010458</v>
      </c>
      <c r="DF232" s="9">
        <f t="shared" si="255"/>
        <v>171.13434637561662</v>
      </c>
      <c r="DG232">
        <f t="shared" si="256"/>
        <v>2.6456526243833878</v>
      </c>
      <c r="DI232">
        <f t="shared" si="271"/>
        <v>1.9500913020841504</v>
      </c>
      <c r="DJ232" s="9">
        <f t="shared" si="257"/>
        <v>171.68718810649972</v>
      </c>
      <c r="DK232">
        <f t="shared" si="258"/>
        <v>2.0928108935002854</v>
      </c>
      <c r="DM232">
        <f t="shared" si="272"/>
        <v>2.3560307663826037</v>
      </c>
      <c r="DN232" s="9">
        <f t="shared" si="259"/>
        <v>172.09312757079817</v>
      </c>
      <c r="DO232">
        <f t="shared" si="260"/>
        <v>1.6868714292018296</v>
      </c>
    </row>
    <row r="233" spans="1:119" x14ac:dyDescent="0.2">
      <c r="A233" s="3">
        <v>44113</v>
      </c>
      <c r="B233" s="4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  <c r="R233">
        <f t="shared" si="273"/>
        <v>114.04786753831647</v>
      </c>
      <c r="S233">
        <f t="shared" si="274"/>
        <v>114.4952744507292</v>
      </c>
      <c r="T233">
        <f t="shared" si="275"/>
        <v>114.66487888074131</v>
      </c>
      <c r="U233">
        <f t="shared" si="276"/>
        <v>114.73253098481922</v>
      </c>
      <c r="V233">
        <f>ABS($C233-R233)/$C233*100</f>
        <v>2.3299762920605076</v>
      </c>
      <c r="W233">
        <f>ABS($C233-S233)/$C233*100</f>
        <v>1.9468192485693943</v>
      </c>
      <c r="X233">
        <f>ABS($C233-T233)/$C233*100</f>
        <v>1.801570862450387</v>
      </c>
      <c r="Y233">
        <f>ABS($C233-U233)/$C233*100</f>
        <v>1.7436339386673858</v>
      </c>
      <c r="Z233" s="9">
        <f t="shared" si="210"/>
        <v>2.720679461683531</v>
      </c>
      <c r="AA233" s="9">
        <f t="shared" si="211"/>
        <v>2.2732725492707999</v>
      </c>
      <c r="AB233" s="9">
        <f t="shared" si="212"/>
        <v>2.1036681192586855</v>
      </c>
      <c r="AC233" s="9">
        <f t="shared" si="213"/>
        <v>2.0360160151807776</v>
      </c>
      <c r="AD233">
        <f>ABS(Z233)</f>
        <v>2.720679461683531</v>
      </c>
      <c r="AE233">
        <f>ABS(AA233)</f>
        <v>2.2732725492707999</v>
      </c>
      <c r="AF233">
        <f t="shared" si="214"/>
        <v>2.1036681192586855</v>
      </c>
      <c r="AG233">
        <f t="shared" si="215"/>
        <v>2.0360160151807776</v>
      </c>
      <c r="AH233" s="9">
        <f t="shared" si="216"/>
        <v>7.4020967332265881</v>
      </c>
      <c r="AI233" s="9">
        <f t="shared" si="217"/>
        <v>5.1677680832681618</v>
      </c>
      <c r="AJ233" s="9">
        <f t="shared" si="218"/>
        <v>4.4254195559853748</v>
      </c>
      <c r="AK233" s="9">
        <f t="shared" si="219"/>
        <v>4.1453612140726124</v>
      </c>
      <c r="AL233" s="21">
        <f>Z233/C233</f>
        <v>2.3299762920605076E-2</v>
      </c>
      <c r="AM233" s="21">
        <f t="shared" si="220"/>
        <v>1.9468192485693942E-2</v>
      </c>
      <c r="AN233" s="21">
        <f t="shared" si="221"/>
        <v>1.8015708624503871E-2</v>
      </c>
      <c r="AO233" s="21">
        <f t="shared" si="222"/>
        <v>1.7436339386673858E-2</v>
      </c>
      <c r="AP233" s="21">
        <f>ABS(AL233)</f>
        <v>2.3299762920605076E-2</v>
      </c>
      <c r="AQ233" s="21">
        <f t="shared" si="223"/>
        <v>1.9468192485693942E-2</v>
      </c>
      <c r="AR233" s="21">
        <f t="shared" si="224"/>
        <v>1.8015708624503871E-2</v>
      </c>
      <c r="AS233" s="21">
        <f t="shared" si="209"/>
        <v>1.7436339386673858E-2</v>
      </c>
      <c r="AT233" s="21"/>
      <c r="AZ233">
        <f t="shared" si="277"/>
        <v>167.43273566335614</v>
      </c>
      <c r="BA233">
        <f t="shared" si="261"/>
        <v>169.73740436127073</v>
      </c>
      <c r="BB233">
        <f t="shared" si="262"/>
        <v>172.16283812176621</v>
      </c>
      <c r="BC233">
        <f t="shared" si="263"/>
        <v>173.07516071895333</v>
      </c>
      <c r="BD233" s="9">
        <f t="shared" si="225"/>
        <v>6.9472693366438705</v>
      </c>
      <c r="BE233" s="9">
        <f t="shared" si="226"/>
        <v>4.6426006387292773</v>
      </c>
      <c r="BF233" s="9">
        <f t="shared" si="227"/>
        <v>2.2171668782337974</v>
      </c>
      <c r="BG233" s="9">
        <f t="shared" si="228"/>
        <v>1.3048442810466838</v>
      </c>
      <c r="BH233">
        <f t="shared" si="229"/>
        <v>6.9472693366438705</v>
      </c>
      <c r="BI233">
        <f t="shared" si="230"/>
        <v>4.6426006387292773</v>
      </c>
      <c r="BJ233">
        <f t="shared" si="231"/>
        <v>2.2171668782337974</v>
      </c>
      <c r="BK233">
        <f t="shared" si="232"/>
        <v>1.3048442810466838</v>
      </c>
      <c r="BL233" s="9">
        <f t="shared" si="233"/>
        <v>48.264551235872162</v>
      </c>
      <c r="BM233" s="9">
        <f t="shared" si="234"/>
        <v>21.553740690729494</v>
      </c>
      <c r="BN233" s="9">
        <f t="shared" si="235"/>
        <v>4.9158289659370027</v>
      </c>
      <c r="BO233" s="9">
        <f t="shared" si="236"/>
        <v>1.7026185977802373</v>
      </c>
      <c r="BP233" s="21">
        <f t="shared" si="237"/>
        <v>3.9839827603192636E-2</v>
      </c>
      <c r="BQ233" s="21">
        <f t="shared" si="238"/>
        <v>2.6623468893290127E-2</v>
      </c>
      <c r="BR233" s="21">
        <f t="shared" si="239"/>
        <v>1.2714570562340547E-2</v>
      </c>
      <c r="BS233" s="21">
        <f t="shared" si="240"/>
        <v>7.4827631817460018E-3</v>
      </c>
      <c r="BT233" s="21">
        <f t="shared" si="241"/>
        <v>3.9839827603192636E-2</v>
      </c>
      <c r="BU233" s="21">
        <f t="shared" si="242"/>
        <v>2.6623468893290127E-2</v>
      </c>
      <c r="BV233" s="21">
        <f t="shared" si="243"/>
        <v>1.2714570562340547E-2</v>
      </c>
      <c r="BW233" s="21">
        <f t="shared" si="244"/>
        <v>7.4827631817460018E-3</v>
      </c>
      <c r="CA233">
        <f t="shared" si="264"/>
        <v>114.66487888074131</v>
      </c>
      <c r="CC233">
        <f t="shared" si="265"/>
        <v>0.13462065652905281</v>
      </c>
      <c r="CD233" s="9">
        <f t="shared" si="245"/>
        <v>114.79949953727036</v>
      </c>
      <c r="CE233">
        <f t="shared" si="246"/>
        <v>1.9690474627296339</v>
      </c>
      <c r="CG233">
        <f t="shared" si="266"/>
        <v>0.10409631866739609</v>
      </c>
      <c r="CH233" s="9">
        <f t="shared" si="247"/>
        <v>114.76897519940871</v>
      </c>
      <c r="CI233">
        <f t="shared" si="248"/>
        <v>1.9995718005912835</v>
      </c>
      <c r="CK233">
        <f t="shared" si="267"/>
        <v>0.14585266429819443</v>
      </c>
      <c r="CL233" s="9">
        <f t="shared" si="249"/>
        <v>114.8107315450395</v>
      </c>
      <c r="CM233">
        <f t="shared" si="250"/>
        <v>1.957815454960496</v>
      </c>
      <c r="CO233">
        <f t="shared" si="268"/>
        <v>0.18441876373513511</v>
      </c>
      <c r="CP233" s="9">
        <f t="shared" si="251"/>
        <v>114.84929764447645</v>
      </c>
      <c r="CQ233">
        <f t="shared" si="252"/>
        <v>1.9192493555235473</v>
      </c>
      <c r="CY233">
        <f t="shared" si="278"/>
        <v>172.16283812176621</v>
      </c>
      <c r="DA233">
        <f t="shared" si="269"/>
        <v>1.0320223545621912</v>
      </c>
      <c r="DB233" s="9">
        <f t="shared" si="253"/>
        <v>173.19486047632842</v>
      </c>
      <c r="DC233">
        <f t="shared" si="254"/>
        <v>1.1851445236715961</v>
      </c>
      <c r="DE233">
        <f t="shared" si="270"/>
        <v>1.7675065998149055</v>
      </c>
      <c r="DF233" s="9">
        <f t="shared" si="255"/>
        <v>173.93034472158112</v>
      </c>
      <c r="DG233">
        <f t="shared" si="256"/>
        <v>0.44966027841888945</v>
      </c>
      <c r="DI233">
        <f t="shared" si="271"/>
        <v>2.264020312160044</v>
      </c>
      <c r="DJ233" s="9">
        <f t="shared" si="257"/>
        <v>174.42685843392627</v>
      </c>
      <c r="DK233">
        <f t="shared" si="258"/>
        <v>4.6853433926258958E-2</v>
      </c>
      <c r="DM233">
        <f t="shared" si="272"/>
        <v>2.415981840215129</v>
      </c>
      <c r="DN233" s="9">
        <f t="shared" si="259"/>
        <v>174.57881996198134</v>
      </c>
      <c r="DO233">
        <f t="shared" si="260"/>
        <v>0.19881496198132709</v>
      </c>
    </row>
    <row r="234" spans="1:119" x14ac:dyDescent="0.2">
      <c r="A234" s="3">
        <v>44116</v>
      </c>
      <c r="B234" s="4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  <c r="R234">
        <f t="shared" si="273"/>
        <v>114.48317625218583</v>
      </c>
      <c r="S234">
        <f t="shared" si="274"/>
        <v>115.22272166649586</v>
      </c>
      <c r="T234">
        <f t="shared" si="275"/>
        <v>115.92707975229652</v>
      </c>
      <c r="U234">
        <f t="shared" si="276"/>
        <v>116.32062347666023</v>
      </c>
      <c r="V234">
        <f>ABS($C234-R234)/$C234*100</f>
        <v>7.8129547982965297</v>
      </c>
      <c r="W234">
        <f>ABS($C234-S234)/$C234*100</f>
        <v>7.2174392931402904</v>
      </c>
      <c r="X234">
        <f>ABS($C234-T234)/$C234*100</f>
        <v>6.6502582206056147</v>
      </c>
      <c r="Y234">
        <f>ABS($C234-U234)/$C234*100</f>
        <v>6.333358966982126</v>
      </c>
      <c r="Z234" s="9">
        <f t="shared" si="210"/>
        <v>9.7025767478141773</v>
      </c>
      <c r="AA234" s="9">
        <f t="shared" si="211"/>
        <v>8.9630313335041478</v>
      </c>
      <c r="AB234" s="9">
        <f t="shared" si="212"/>
        <v>8.2586732477034843</v>
      </c>
      <c r="AC234" s="9">
        <f t="shared" si="213"/>
        <v>7.8651295233397747</v>
      </c>
      <c r="AD234">
        <f>ABS(Z234)</f>
        <v>9.7025767478141773</v>
      </c>
      <c r="AE234">
        <f>ABS(AA234)</f>
        <v>8.9630313335041478</v>
      </c>
      <c r="AF234">
        <f t="shared" si="214"/>
        <v>8.2586732477034843</v>
      </c>
      <c r="AG234">
        <f t="shared" si="215"/>
        <v>7.8651295233397747</v>
      </c>
      <c r="AH234" s="9">
        <f t="shared" si="216"/>
        <v>94.139995547224345</v>
      </c>
      <c r="AI234" s="9">
        <f t="shared" si="217"/>
        <v>80.335930685377136</v>
      </c>
      <c r="AJ234" s="9">
        <f t="shared" si="218"/>
        <v>68.20568381233322</v>
      </c>
      <c r="AK234" s="9">
        <f t="shared" si="219"/>
        <v>61.860262418910949</v>
      </c>
      <c r="AL234" s="21">
        <f>Z234/C234</f>
        <v>7.81295479829653E-2</v>
      </c>
      <c r="AM234" s="21">
        <f t="shared" si="220"/>
        <v>7.2174392931402903E-2</v>
      </c>
      <c r="AN234" s="21">
        <f t="shared" si="221"/>
        <v>6.6502582206056149E-2</v>
      </c>
      <c r="AO234" s="21">
        <f t="shared" si="222"/>
        <v>6.3333589669821264E-2</v>
      </c>
      <c r="AP234" s="21">
        <f>ABS(AL234)</f>
        <v>7.81295479829653E-2</v>
      </c>
      <c r="AQ234" s="21">
        <f t="shared" si="223"/>
        <v>7.2174392931402903E-2</v>
      </c>
      <c r="AR234" s="21">
        <f t="shared" si="224"/>
        <v>6.6502582206056149E-2</v>
      </c>
      <c r="AS234" s="21">
        <f t="shared" si="209"/>
        <v>6.3333589669821264E-2</v>
      </c>
      <c r="AT234" s="21"/>
      <c r="AZ234">
        <f t="shared" si="277"/>
        <v>168.54429875721917</v>
      </c>
      <c r="BA234">
        <f t="shared" si="261"/>
        <v>171.2230365656641</v>
      </c>
      <c r="BB234">
        <f t="shared" si="262"/>
        <v>173.49313824870649</v>
      </c>
      <c r="BC234">
        <f t="shared" si="263"/>
        <v>174.09293925816974</v>
      </c>
      <c r="BD234" s="9">
        <f t="shared" si="225"/>
        <v>6.8157022427808442</v>
      </c>
      <c r="BE234" s="9">
        <f t="shared" si="226"/>
        <v>4.1369644343359084</v>
      </c>
      <c r="BF234" s="9">
        <f t="shared" si="227"/>
        <v>1.8668627512935245</v>
      </c>
      <c r="BG234" s="9">
        <f t="shared" si="228"/>
        <v>1.2670617418302754</v>
      </c>
      <c r="BH234">
        <f t="shared" si="229"/>
        <v>6.8157022427808442</v>
      </c>
      <c r="BI234">
        <f t="shared" si="230"/>
        <v>4.1369644343359084</v>
      </c>
      <c r="BJ234">
        <f t="shared" si="231"/>
        <v>1.8668627512935245</v>
      </c>
      <c r="BK234">
        <f t="shared" si="232"/>
        <v>1.2670617418302754</v>
      </c>
      <c r="BL234" s="9">
        <f t="shared" si="233"/>
        <v>46.45379706224783</v>
      </c>
      <c r="BM234" s="9">
        <f t="shared" si="234"/>
        <v>17.114474730960222</v>
      </c>
      <c r="BN234" s="9">
        <f t="shared" si="235"/>
        <v>3.4851765321672281</v>
      </c>
      <c r="BO234" s="9">
        <f t="shared" si="236"/>
        <v>1.6054454576099715</v>
      </c>
      <c r="BP234" s="21">
        <f t="shared" si="237"/>
        <v>3.8866914940202606E-2</v>
      </c>
      <c r="BQ234" s="21">
        <f t="shared" si="238"/>
        <v>2.3591266028425196E-2</v>
      </c>
      <c r="BR234" s="21">
        <f t="shared" si="239"/>
        <v>1.0645886979058151E-2</v>
      </c>
      <c r="BS234" s="21">
        <f t="shared" si="240"/>
        <v>7.2254889062772949E-3</v>
      </c>
      <c r="BT234" s="21">
        <f t="shared" si="241"/>
        <v>3.8866914940202606E-2</v>
      </c>
      <c r="BU234" s="21">
        <f t="shared" si="242"/>
        <v>2.3591266028425196E-2</v>
      </c>
      <c r="BV234" s="21">
        <f t="shared" si="243"/>
        <v>1.0645886979058151E-2</v>
      </c>
      <c r="BW234" s="21">
        <f t="shared" si="244"/>
        <v>7.2254889062772949E-3</v>
      </c>
      <c r="CA234">
        <f t="shared" si="264"/>
        <v>115.92707975229652</v>
      </c>
      <c r="CC234">
        <f t="shared" si="265"/>
        <v>0.31503349093323774</v>
      </c>
      <c r="CD234" s="9">
        <f t="shared" si="245"/>
        <v>116.24211324322975</v>
      </c>
      <c r="CE234">
        <f t="shared" si="246"/>
        <v>7.9436397567702528</v>
      </c>
      <c r="CG234">
        <f t="shared" si="266"/>
        <v>0.52101395770700853</v>
      </c>
      <c r="CH234" s="9">
        <f t="shared" si="247"/>
        <v>116.44809371000353</v>
      </c>
      <c r="CI234">
        <f t="shared" si="248"/>
        <v>7.737659289996472</v>
      </c>
      <c r="CK234">
        <f t="shared" si="267"/>
        <v>0.88264248108782373</v>
      </c>
      <c r="CL234" s="9">
        <f t="shared" si="249"/>
        <v>116.80972223338435</v>
      </c>
      <c r="CM234">
        <f t="shared" si="250"/>
        <v>7.3760307666156564</v>
      </c>
      <c r="CO234">
        <f t="shared" si="268"/>
        <v>1.1113113764603981</v>
      </c>
      <c r="CP234" s="9">
        <f t="shared" si="251"/>
        <v>117.03839112875691</v>
      </c>
      <c r="CQ234">
        <f t="shared" si="252"/>
        <v>7.147361871243092</v>
      </c>
      <c r="CY234">
        <f t="shared" si="278"/>
        <v>173.49313824870649</v>
      </c>
      <c r="DA234">
        <f t="shared" si="269"/>
        <v>1.0797467981426843</v>
      </c>
      <c r="DB234" s="9">
        <f t="shared" si="253"/>
        <v>174.57288504684917</v>
      </c>
      <c r="DC234">
        <f t="shared" si="254"/>
        <v>0.78711595315084537</v>
      </c>
      <c r="DE234">
        <f t="shared" si="270"/>
        <v>1.6101122695800378</v>
      </c>
      <c r="DF234" s="9">
        <f t="shared" si="255"/>
        <v>175.10325051828653</v>
      </c>
      <c r="DG234">
        <f t="shared" si="256"/>
        <v>0.2567504817134818</v>
      </c>
      <c r="DI234">
        <f t="shared" si="271"/>
        <v>1.6477649899149949</v>
      </c>
      <c r="DJ234" s="9">
        <f t="shared" si="257"/>
        <v>175.14090323862149</v>
      </c>
      <c r="DK234">
        <f t="shared" si="258"/>
        <v>0.21909776137852077</v>
      </c>
      <c r="DM234">
        <f t="shared" si="272"/>
        <v>1.4822955667987527</v>
      </c>
      <c r="DN234" s="9">
        <f t="shared" si="259"/>
        <v>174.97543381550523</v>
      </c>
      <c r="DO234">
        <f t="shared" si="260"/>
        <v>0.38456718449478444</v>
      </c>
    </row>
    <row r="235" spans="1:119" x14ac:dyDescent="0.2">
      <c r="A235" s="3">
        <v>44117</v>
      </c>
      <c r="B235" s="4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  <c r="R235">
        <f t="shared" si="273"/>
        <v>116.03558853183608</v>
      </c>
      <c r="S235">
        <f t="shared" si="274"/>
        <v>118.09089169321717</v>
      </c>
      <c r="T235">
        <f t="shared" si="275"/>
        <v>120.88228370091861</v>
      </c>
      <c r="U235">
        <f t="shared" si="276"/>
        <v>122.45542450486525</v>
      </c>
      <c r="V235">
        <f>ABS($C235-R235)/$C235*100</f>
        <v>4.0166993702497731</v>
      </c>
      <c r="W235">
        <f>ABS($C235-S235)/$C235*100</f>
        <v>2.31657629835281</v>
      </c>
      <c r="X235">
        <f>ABS($C235-T235)/$C235*100</f>
        <v>7.5690218724660512E-3</v>
      </c>
      <c r="Y235">
        <f>ABS($C235-U235)/$C235*100</f>
        <v>1.293714908589177</v>
      </c>
      <c r="Z235" s="9">
        <f t="shared" si="210"/>
        <v>4.8558454681639205</v>
      </c>
      <c r="AA235" s="9">
        <f t="shared" si="211"/>
        <v>2.8005423067828303</v>
      </c>
      <c r="AB235" s="9">
        <f t="shared" si="212"/>
        <v>9.1502990813978613E-3</v>
      </c>
      <c r="AC235" s="9">
        <f t="shared" si="213"/>
        <v>-1.5639905048652452</v>
      </c>
      <c r="AD235">
        <f>ABS(Z235)</f>
        <v>4.8558454681639205</v>
      </c>
      <c r="AE235">
        <f>ABS(AA235)</f>
        <v>2.8005423067828303</v>
      </c>
      <c r="AF235">
        <f t="shared" si="214"/>
        <v>9.1502990813978613E-3</v>
      </c>
      <c r="AG235">
        <f t="shared" si="215"/>
        <v>1.5639905048652452</v>
      </c>
      <c r="AH235" s="9">
        <f t="shared" si="216"/>
        <v>23.579235210688083</v>
      </c>
      <c r="AI235" s="9">
        <f t="shared" si="217"/>
        <v>7.843037212080497</v>
      </c>
      <c r="AJ235" s="9">
        <f t="shared" si="218"/>
        <v>8.372797327903055E-5</v>
      </c>
      <c r="AK235" s="9">
        <f t="shared" si="219"/>
        <v>2.4460662993086446</v>
      </c>
      <c r="AL235" s="21">
        <f>Z235/C235</f>
        <v>4.0166993702497732E-2</v>
      </c>
      <c r="AM235" s="21">
        <f t="shared" si="220"/>
        <v>2.3165762983528099E-2</v>
      </c>
      <c r="AN235" s="21">
        <f t="shared" si="221"/>
        <v>7.569021872466051E-5</v>
      </c>
      <c r="AO235" s="21">
        <f t="shared" si="222"/>
        <v>-1.293714908589177E-2</v>
      </c>
      <c r="AP235" s="21">
        <f>ABS(AL235)</f>
        <v>4.0166993702497732E-2</v>
      </c>
      <c r="AQ235" s="21">
        <f t="shared" si="223"/>
        <v>2.3165762983528099E-2</v>
      </c>
      <c r="AR235" s="21">
        <f t="shared" si="224"/>
        <v>7.569021872466051E-5</v>
      </c>
      <c r="AS235" s="21">
        <f t="shared" si="209"/>
        <v>1.293714908589177E-2</v>
      </c>
      <c r="AT235" s="21"/>
      <c r="AZ235">
        <f t="shared" si="277"/>
        <v>169.6348111160641</v>
      </c>
      <c r="BA235">
        <f t="shared" si="261"/>
        <v>172.54686518465158</v>
      </c>
      <c r="BB235">
        <f t="shared" si="262"/>
        <v>174.6132558994826</v>
      </c>
      <c r="BC235">
        <f t="shared" si="263"/>
        <v>175.08124741679737</v>
      </c>
      <c r="BD235" s="9">
        <f t="shared" si="225"/>
        <v>1.9151918839359041</v>
      </c>
      <c r="BE235" s="9">
        <f t="shared" si="226"/>
        <v>-0.99686218465157594</v>
      </c>
      <c r="BF235" s="9">
        <f t="shared" si="227"/>
        <v>-3.0632528994825918</v>
      </c>
      <c r="BG235" s="9">
        <f t="shared" si="228"/>
        <v>-3.5312444167973638</v>
      </c>
      <c r="BH235">
        <f t="shared" si="229"/>
        <v>1.9151918839359041</v>
      </c>
      <c r="BI235">
        <f t="shared" si="230"/>
        <v>0.99686218465157594</v>
      </c>
      <c r="BJ235">
        <f t="shared" si="231"/>
        <v>3.0632528994825918</v>
      </c>
      <c r="BK235">
        <f t="shared" si="232"/>
        <v>3.5312444167973638</v>
      </c>
      <c r="BL235" s="9">
        <f t="shared" si="233"/>
        <v>3.6679599522939577</v>
      </c>
      <c r="BM235" s="9">
        <f t="shared" si="234"/>
        <v>0.99373421518831273</v>
      </c>
      <c r="BN235" s="9">
        <f t="shared" si="235"/>
        <v>9.383518326188506</v>
      </c>
      <c r="BO235" s="9">
        <f t="shared" si="236"/>
        <v>12.469687131162553</v>
      </c>
      <c r="BP235" s="21">
        <f t="shared" si="237"/>
        <v>1.1164044595999827E-2</v>
      </c>
      <c r="BQ235" s="21">
        <f t="shared" si="238"/>
        <v>-5.8109132452278415E-3</v>
      </c>
      <c r="BR235" s="21">
        <f t="shared" si="239"/>
        <v>-1.7856326703081387E-2</v>
      </c>
      <c r="BS235" s="21">
        <f t="shared" si="240"/>
        <v>-2.0584344826839577E-2</v>
      </c>
      <c r="BT235" s="21">
        <f t="shared" si="241"/>
        <v>1.1164044595999827E-2</v>
      </c>
      <c r="BU235" s="21">
        <f t="shared" si="242"/>
        <v>5.8109132452278415E-3</v>
      </c>
      <c r="BV235" s="21">
        <f t="shared" si="243"/>
        <v>1.7856326703081387E-2</v>
      </c>
      <c r="BW235" s="21">
        <f t="shared" si="244"/>
        <v>2.0584344826839577E-2</v>
      </c>
      <c r="CA235">
        <f t="shared" si="264"/>
        <v>120.88228370091861</v>
      </c>
      <c r="CC235">
        <f t="shared" si="265"/>
        <v>1.0574607641634532</v>
      </c>
      <c r="CD235" s="9">
        <f t="shared" si="245"/>
        <v>121.93974446508206</v>
      </c>
      <c r="CE235">
        <f t="shared" si="246"/>
        <v>1.0483104650820536</v>
      </c>
      <c r="CG235">
        <f t="shared" si="266"/>
        <v>2.1173223544364359</v>
      </c>
      <c r="CH235" s="9">
        <f t="shared" si="247"/>
        <v>122.99960605535504</v>
      </c>
      <c r="CI235">
        <f t="shared" si="248"/>
        <v>2.1081720553550412</v>
      </c>
      <c r="CK235">
        <f t="shared" si="267"/>
        <v>3.5705330496604364</v>
      </c>
      <c r="CL235" s="9">
        <f t="shared" si="249"/>
        <v>124.45281675057905</v>
      </c>
      <c r="CM235">
        <f t="shared" si="250"/>
        <v>3.5613827505790425</v>
      </c>
      <c r="CO235">
        <f t="shared" si="268"/>
        <v>4.4170589885194484</v>
      </c>
      <c r="CP235" s="9">
        <f t="shared" si="251"/>
        <v>125.29934268943805</v>
      </c>
      <c r="CQ235">
        <f t="shared" si="252"/>
        <v>4.4079086894380453</v>
      </c>
      <c r="CY235">
        <f t="shared" si="278"/>
        <v>174.6132558994826</v>
      </c>
      <c r="DA235">
        <f t="shared" si="269"/>
        <v>1.0862061345640321</v>
      </c>
      <c r="DB235" s="9">
        <f t="shared" si="253"/>
        <v>175.69946203404663</v>
      </c>
      <c r="DC235">
        <f t="shared" si="254"/>
        <v>4.1494590340466289</v>
      </c>
      <c r="DE235">
        <f t="shared" si="270"/>
        <v>1.4337142068106234</v>
      </c>
      <c r="DF235" s="9">
        <f t="shared" si="255"/>
        <v>176.04697010629323</v>
      </c>
      <c r="DG235">
        <f t="shared" si="256"/>
        <v>4.4969671062932264</v>
      </c>
      <c r="DI235">
        <f t="shared" si="271"/>
        <v>1.29951774608333</v>
      </c>
      <c r="DJ235" s="9">
        <f t="shared" si="257"/>
        <v>175.91277364556592</v>
      </c>
      <c r="DK235">
        <f t="shared" si="258"/>
        <v>4.3627706455659165</v>
      </c>
      <c r="DM235">
        <f t="shared" si="272"/>
        <v>1.1708225590192791</v>
      </c>
      <c r="DN235" s="9">
        <f t="shared" si="259"/>
        <v>175.78407845850188</v>
      </c>
      <c r="DO235">
        <f t="shared" si="260"/>
        <v>4.2340754585018772</v>
      </c>
    </row>
    <row r="236" spans="1:119" x14ac:dyDescent="0.2">
      <c r="A236" s="3">
        <v>44118</v>
      </c>
      <c r="B236" s="4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  <c r="R236">
        <f t="shared" si="273"/>
        <v>116.81252380674231</v>
      </c>
      <c r="S236">
        <f t="shared" si="274"/>
        <v>118.98706523138767</v>
      </c>
      <c r="T236">
        <f t="shared" si="275"/>
        <v>120.88777388036745</v>
      </c>
      <c r="U236">
        <f t="shared" si="276"/>
        <v>121.23551191107036</v>
      </c>
      <c r="V236">
        <f>ABS($C236-R236)/$C236*100</f>
        <v>3.445783758141105</v>
      </c>
      <c r="W236">
        <f>ABS($C236-S236)/$C236*100</f>
        <v>1.6483639601624731</v>
      </c>
      <c r="X236">
        <f>ABS($C236-T236)/$C236*100</f>
        <v>7.7287264567853911E-2</v>
      </c>
      <c r="Y236">
        <f>ABS($C236-U236)/$C236*100</f>
        <v>0.21014401349917594</v>
      </c>
      <c r="Z236" s="9">
        <f t="shared" si="210"/>
        <v>4.1687531932577002</v>
      </c>
      <c r="AA236" s="9">
        <f t="shared" si="211"/>
        <v>1.9942117686123311</v>
      </c>
      <c r="AB236" s="9">
        <f t="shared" si="212"/>
        <v>9.3503119632558196E-2</v>
      </c>
      <c r="AC236" s="9">
        <f t="shared" si="213"/>
        <v>-0.25423491107035545</v>
      </c>
      <c r="AD236">
        <f>ABS(Z236)</f>
        <v>4.1687531932577002</v>
      </c>
      <c r="AE236">
        <f>ABS(AA236)</f>
        <v>1.9942117686123311</v>
      </c>
      <c r="AF236">
        <f t="shared" si="214"/>
        <v>9.3503119632558196E-2</v>
      </c>
      <c r="AG236">
        <f t="shared" si="215"/>
        <v>0.25423491107035545</v>
      </c>
      <c r="AH236" s="9">
        <f t="shared" si="216"/>
        <v>17.378503186296271</v>
      </c>
      <c r="AI236" s="9">
        <f t="shared" si="217"/>
        <v>3.9768805780719214</v>
      </c>
      <c r="AJ236" s="9">
        <f t="shared" si="218"/>
        <v>8.7428333810204897E-3</v>
      </c>
      <c r="AK236" s="9">
        <f t="shared" si="219"/>
        <v>6.4635390006951551E-2</v>
      </c>
      <c r="AL236" s="21">
        <f>Z236/C236</f>
        <v>3.4457837581411049E-2</v>
      </c>
      <c r="AM236" s="21">
        <f t="shared" si="220"/>
        <v>1.6483639601624731E-2</v>
      </c>
      <c r="AN236" s="21">
        <f t="shared" si="221"/>
        <v>7.7287264567853914E-4</v>
      </c>
      <c r="AO236" s="21">
        <f t="shared" si="222"/>
        <v>-2.1014401349917595E-3</v>
      </c>
      <c r="AP236" s="21">
        <f>ABS(AL236)</f>
        <v>3.4457837581411049E-2</v>
      </c>
      <c r="AQ236" s="21">
        <f t="shared" si="223"/>
        <v>1.6483639601624731E-2</v>
      </c>
      <c r="AR236" s="21">
        <f t="shared" si="224"/>
        <v>7.7287264567853914E-4</v>
      </c>
      <c r="AS236" s="21">
        <f t="shared" si="209"/>
        <v>2.1014401349917595E-3</v>
      </c>
      <c r="AT236" s="21"/>
      <c r="AZ236">
        <f t="shared" si="277"/>
        <v>169.94124181749382</v>
      </c>
      <c r="BA236">
        <f t="shared" si="261"/>
        <v>172.22786928556306</v>
      </c>
      <c r="BB236">
        <f t="shared" si="262"/>
        <v>172.77530415979305</v>
      </c>
      <c r="BC236">
        <f t="shared" si="263"/>
        <v>172.32687677169542</v>
      </c>
      <c r="BD236" s="9">
        <f t="shared" si="225"/>
        <v>3.5287591825061781</v>
      </c>
      <c r="BE236" s="9">
        <f t="shared" si="226"/>
        <v>1.2421317144369368</v>
      </c>
      <c r="BF236" s="9">
        <f t="shared" si="227"/>
        <v>0.69469684020694444</v>
      </c>
      <c r="BG236" s="9">
        <f t="shared" si="228"/>
        <v>1.1431242283045719</v>
      </c>
      <c r="BH236">
        <f t="shared" si="229"/>
        <v>3.5287591825061781</v>
      </c>
      <c r="BI236">
        <f t="shared" si="230"/>
        <v>1.2421317144369368</v>
      </c>
      <c r="BJ236">
        <f t="shared" si="231"/>
        <v>0.69469684020694444</v>
      </c>
      <c r="BK236">
        <f t="shared" si="232"/>
        <v>1.1431242283045719</v>
      </c>
      <c r="BL236" s="9">
        <f t="shared" si="233"/>
        <v>12.452141368121671</v>
      </c>
      <c r="BM236" s="9">
        <f t="shared" si="234"/>
        <v>1.542891196010044</v>
      </c>
      <c r="BN236" s="9">
        <f t="shared" si="235"/>
        <v>0.48260369979351292</v>
      </c>
      <c r="BO236" s="9">
        <f t="shared" si="236"/>
        <v>1.3067330013369232</v>
      </c>
      <c r="BP236" s="21">
        <f t="shared" si="237"/>
        <v>2.034218690357982E-2</v>
      </c>
      <c r="BQ236" s="21">
        <f t="shared" si="238"/>
        <v>7.1604986872452767E-3</v>
      </c>
      <c r="BR236" s="21">
        <f t="shared" si="239"/>
        <v>4.0047088038406391E-3</v>
      </c>
      <c r="BS236" s="21">
        <f t="shared" si="240"/>
        <v>6.5897516672324911E-3</v>
      </c>
      <c r="BT236" s="21">
        <f t="shared" si="241"/>
        <v>2.034218690357982E-2</v>
      </c>
      <c r="BU236" s="21">
        <f t="shared" si="242"/>
        <v>7.1604986872452767E-3</v>
      </c>
      <c r="BV236" s="21">
        <f t="shared" si="243"/>
        <v>4.0047088038406391E-3</v>
      </c>
      <c r="BW236" s="21">
        <f t="shared" si="244"/>
        <v>6.5897516672324911E-3</v>
      </c>
      <c r="CA236">
        <f t="shared" si="264"/>
        <v>120.88777388036745</v>
      </c>
      <c r="CC236">
        <f t="shared" si="265"/>
        <v>0.88914547060911531</v>
      </c>
      <c r="CD236" s="9">
        <f t="shared" si="245"/>
        <v>121.77691935097656</v>
      </c>
      <c r="CE236">
        <f t="shared" si="246"/>
        <v>0.79564235097655001</v>
      </c>
      <c r="CG236">
        <f t="shared" si="266"/>
        <v>1.357062771440902</v>
      </c>
      <c r="CH236" s="9">
        <f t="shared" si="247"/>
        <v>122.24483665180836</v>
      </c>
      <c r="CI236">
        <f t="shared" si="248"/>
        <v>1.2635596518083503</v>
      </c>
      <c r="CK236">
        <f t="shared" si="267"/>
        <v>1.2176047553207836</v>
      </c>
      <c r="CL236" s="9">
        <f t="shared" si="249"/>
        <v>122.10537863568823</v>
      </c>
      <c r="CM236">
        <f t="shared" si="250"/>
        <v>1.1241016356882199</v>
      </c>
      <c r="CO236">
        <f t="shared" si="268"/>
        <v>0.62310981271872656</v>
      </c>
      <c r="CP236" s="9">
        <f t="shared" si="251"/>
        <v>121.51088369308617</v>
      </c>
      <c r="CQ236">
        <f t="shared" si="252"/>
        <v>0.52960669308616559</v>
      </c>
      <c r="CY236">
        <f t="shared" si="278"/>
        <v>172.77530415979305</v>
      </c>
      <c r="DA236">
        <f t="shared" si="269"/>
        <v>0.61834087468346</v>
      </c>
      <c r="DB236" s="9">
        <f t="shared" si="253"/>
        <v>173.39364503447652</v>
      </c>
      <c r="DC236">
        <f t="shared" si="254"/>
        <v>7.6355965523475788E-2</v>
      </c>
      <c r="DE236">
        <f t="shared" si="270"/>
        <v>0.25591446607056334</v>
      </c>
      <c r="DF236" s="9">
        <f t="shared" si="255"/>
        <v>173.0312186258636</v>
      </c>
      <c r="DG236">
        <f t="shared" si="256"/>
        <v>0.43878237413639454</v>
      </c>
      <c r="DI236">
        <f t="shared" si="271"/>
        <v>-0.77121211452676675</v>
      </c>
      <c r="DJ236" s="9">
        <f t="shared" si="257"/>
        <v>172.00409204526628</v>
      </c>
      <c r="DK236">
        <f t="shared" si="258"/>
        <v>1.4659089547337203</v>
      </c>
      <c r="DM236">
        <f t="shared" si="272"/>
        <v>-1.4167233378703084</v>
      </c>
      <c r="DN236" s="9">
        <f t="shared" si="259"/>
        <v>171.35858082192274</v>
      </c>
      <c r="DO236">
        <f t="shared" si="260"/>
        <v>2.1114201780772532</v>
      </c>
    </row>
    <row r="237" spans="1:119" x14ac:dyDescent="0.2">
      <c r="A237" s="3">
        <v>44119</v>
      </c>
      <c r="B237" s="4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  <c r="R237">
        <f t="shared" si="273"/>
        <v>117.47952431766353</v>
      </c>
      <c r="S237">
        <f t="shared" si="274"/>
        <v>119.62521299734361</v>
      </c>
      <c r="T237">
        <f t="shared" si="275"/>
        <v>120.94387575214698</v>
      </c>
      <c r="U237">
        <f t="shared" si="276"/>
        <v>121.03720868043548</v>
      </c>
      <c r="V237">
        <f>ABS($C237-R237)/$C237*100</f>
        <v>2.50832270295464</v>
      </c>
      <c r="W237">
        <f>ABS($C237-S237)/$C237*100</f>
        <v>0.72769931726868564</v>
      </c>
      <c r="X237">
        <f>ABS($C237-T237)/$C237*100</f>
        <v>0.36660749493206524</v>
      </c>
      <c r="Y237">
        <f>ABS($C237-U237)/$C237*100</f>
        <v>0.44406085353851488</v>
      </c>
      <c r="Z237" s="9">
        <f t="shared" si="210"/>
        <v>3.0225816823364653</v>
      </c>
      <c r="AA237" s="9">
        <f t="shared" si="211"/>
        <v>0.87689300265638792</v>
      </c>
      <c r="AB237" s="9">
        <f t="shared" si="212"/>
        <v>-0.44176975214698189</v>
      </c>
      <c r="AC237" s="9">
        <f t="shared" si="213"/>
        <v>-0.53510268043548592</v>
      </c>
      <c r="AD237">
        <f>ABS(Z237)</f>
        <v>3.0225816823364653</v>
      </c>
      <c r="AE237">
        <f>ABS(AA237)</f>
        <v>0.87689300265638792</v>
      </c>
      <c r="AF237">
        <f t="shared" si="214"/>
        <v>0.44176975214698189</v>
      </c>
      <c r="AG237">
        <f t="shared" si="215"/>
        <v>0.53510268043548592</v>
      </c>
      <c r="AH237" s="9">
        <f t="shared" si="216"/>
        <v>9.1360000263959371</v>
      </c>
      <c r="AI237" s="9">
        <f t="shared" si="217"/>
        <v>0.76894133810773591</v>
      </c>
      <c r="AJ237" s="9">
        <f t="shared" si="218"/>
        <v>0.19516051391200581</v>
      </c>
      <c r="AK237" s="9">
        <f t="shared" si="219"/>
        <v>0.28633487860924178</v>
      </c>
      <c r="AL237" s="21">
        <f>Z237/C237</f>
        <v>2.50832270295464E-2</v>
      </c>
      <c r="AM237" s="21">
        <f t="shared" si="220"/>
        <v>7.2769931726868568E-3</v>
      </c>
      <c r="AN237" s="21">
        <f t="shared" si="221"/>
        <v>-3.6660749493206525E-3</v>
      </c>
      <c r="AO237" s="21">
        <f t="shared" si="222"/>
        <v>-4.4406085353851489E-3</v>
      </c>
      <c r="AP237" s="21">
        <f>ABS(AL237)</f>
        <v>2.50832270295464E-2</v>
      </c>
      <c r="AQ237" s="21">
        <f t="shared" si="223"/>
        <v>7.2769931726868568E-3</v>
      </c>
      <c r="AR237" s="21">
        <f t="shared" si="224"/>
        <v>3.6660749493206525E-3</v>
      </c>
      <c r="AS237" s="21">
        <f t="shared" si="209"/>
        <v>4.4406085353851489E-3</v>
      </c>
      <c r="AT237" s="21"/>
      <c r="AZ237">
        <f t="shared" si="277"/>
        <v>170.50584328669481</v>
      </c>
      <c r="BA237">
        <f t="shared" si="261"/>
        <v>172.62535143418287</v>
      </c>
      <c r="BB237">
        <f t="shared" si="262"/>
        <v>173.19212226391721</v>
      </c>
      <c r="BC237">
        <f t="shared" si="263"/>
        <v>173.21851366977299</v>
      </c>
      <c r="BD237" s="9">
        <f t="shared" si="225"/>
        <v>2.1041577133051987</v>
      </c>
      <c r="BE237" s="9">
        <f t="shared" si="226"/>
        <v>-1.5350434182863637E-2</v>
      </c>
      <c r="BF237" s="9">
        <f t="shared" si="227"/>
        <v>-0.58212126391720176</v>
      </c>
      <c r="BG237" s="9">
        <f t="shared" si="228"/>
        <v>-0.60851266977297769</v>
      </c>
      <c r="BH237">
        <f t="shared" si="229"/>
        <v>2.1041577133051987</v>
      </c>
      <c r="BI237">
        <f t="shared" si="230"/>
        <v>1.5350434182863637E-2</v>
      </c>
      <c r="BJ237">
        <f t="shared" si="231"/>
        <v>0.58212126391720176</v>
      </c>
      <c r="BK237">
        <f t="shared" si="232"/>
        <v>0.60851266977297769</v>
      </c>
      <c r="BL237" s="9">
        <f t="shared" si="233"/>
        <v>4.4274796824617626</v>
      </c>
      <c r="BM237" s="9">
        <f t="shared" si="234"/>
        <v>2.3563582960242841E-4</v>
      </c>
      <c r="BN237" s="9">
        <f t="shared" si="235"/>
        <v>0.33886516590456045</v>
      </c>
      <c r="BO237" s="9">
        <f t="shared" si="236"/>
        <v>0.37028766927423701</v>
      </c>
      <c r="BP237" s="21">
        <f t="shared" si="237"/>
        <v>1.2190242170876289E-2</v>
      </c>
      <c r="BQ237" s="21">
        <f t="shared" si="238"/>
        <v>-8.8931313909578364E-5</v>
      </c>
      <c r="BR237" s="21">
        <f t="shared" si="239"/>
        <v>-3.3724654454825114E-3</v>
      </c>
      <c r="BS237" s="21">
        <f t="shared" si="240"/>
        <v>-3.5253616027322637E-3</v>
      </c>
      <c r="BT237" s="21">
        <f t="shared" si="241"/>
        <v>1.2190242170876289E-2</v>
      </c>
      <c r="BU237" s="21">
        <f t="shared" si="242"/>
        <v>8.8931313909578364E-5</v>
      </c>
      <c r="BV237" s="21">
        <f t="shared" si="243"/>
        <v>3.3724654454825114E-3</v>
      </c>
      <c r="BW237" s="21">
        <f t="shared" si="244"/>
        <v>3.5253616027322637E-3</v>
      </c>
      <c r="CA237">
        <f t="shared" si="264"/>
        <v>120.94387575214698</v>
      </c>
      <c r="CC237">
        <f t="shared" si="265"/>
        <v>0.7558584947963819</v>
      </c>
      <c r="CD237" s="9">
        <f t="shared" si="245"/>
        <v>121.69973424694336</v>
      </c>
      <c r="CE237">
        <f t="shared" si="246"/>
        <v>1.197628246943367</v>
      </c>
      <c r="CG237">
        <f t="shared" si="266"/>
        <v>0.88871684756280878</v>
      </c>
      <c r="CH237" s="9">
        <f t="shared" si="247"/>
        <v>121.83259259970978</v>
      </c>
      <c r="CI237">
        <f t="shared" si="248"/>
        <v>1.3304865997097863</v>
      </c>
      <c r="CK237">
        <f t="shared" si="267"/>
        <v>0.45101285218355752</v>
      </c>
      <c r="CL237" s="9">
        <f t="shared" si="249"/>
        <v>121.39488860433053</v>
      </c>
      <c r="CM237">
        <f t="shared" si="250"/>
        <v>0.89278260433053447</v>
      </c>
      <c r="CO237">
        <f t="shared" si="268"/>
        <v>0.13548298351101931</v>
      </c>
      <c r="CP237" s="9">
        <f t="shared" si="251"/>
        <v>121.079358735658</v>
      </c>
      <c r="CQ237">
        <f t="shared" si="252"/>
        <v>0.57725273565800705</v>
      </c>
      <c r="CY237">
        <f t="shared" si="278"/>
        <v>173.19212226391721</v>
      </c>
      <c r="DA237">
        <f t="shared" si="269"/>
        <v>0.58609723139397207</v>
      </c>
      <c r="DB237" s="9">
        <f t="shared" si="253"/>
        <v>173.77821949531119</v>
      </c>
      <c r="DC237">
        <f t="shared" si="254"/>
        <v>1.16821849531118</v>
      </c>
      <c r="DE237">
        <f t="shared" si="270"/>
        <v>0.3138397757698585</v>
      </c>
      <c r="DF237" s="9">
        <f t="shared" si="255"/>
        <v>173.50596203968706</v>
      </c>
      <c r="DG237">
        <f t="shared" si="256"/>
        <v>0.89596103968705165</v>
      </c>
      <c r="DI237">
        <f t="shared" si="271"/>
        <v>1.2887829782845583E-2</v>
      </c>
      <c r="DJ237" s="9">
        <f t="shared" si="257"/>
        <v>173.20501009370005</v>
      </c>
      <c r="DK237">
        <f t="shared" si="258"/>
        <v>0.59500909370004251</v>
      </c>
      <c r="DM237">
        <f t="shared" si="272"/>
        <v>0.16012230224493526</v>
      </c>
      <c r="DN237" s="9">
        <f t="shared" si="259"/>
        <v>173.35224456616214</v>
      </c>
      <c r="DO237">
        <f t="shared" si="260"/>
        <v>0.74224356616213072</v>
      </c>
    </row>
    <row r="238" spans="1:119" x14ac:dyDescent="0.2">
      <c r="A238" s="3">
        <v>44120</v>
      </c>
      <c r="B238" s="4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  <c r="R238">
        <f t="shared" si="273"/>
        <v>117.96313738683736</v>
      </c>
      <c r="S238">
        <f t="shared" si="274"/>
        <v>119.90581875819365</v>
      </c>
      <c r="T238">
        <f t="shared" si="275"/>
        <v>120.67881390085878</v>
      </c>
      <c r="U238">
        <f t="shared" si="276"/>
        <v>120.6198285896958</v>
      </c>
      <c r="V238">
        <f>ABS($C238-R238)/$C238*100</f>
        <v>0.7169739018349961</v>
      </c>
      <c r="W238">
        <f>ABS($C238-S238)/$C238*100</f>
        <v>0.91807319478712812</v>
      </c>
      <c r="X238">
        <f>ABS($C238-T238)/$C238*100</f>
        <v>1.56866030719417</v>
      </c>
      <c r="Y238">
        <f>ABS($C238-U238)/$C238*100</f>
        <v>1.5190156443161507</v>
      </c>
      <c r="Z238" s="9">
        <f t="shared" si="210"/>
        <v>0.85187261316264085</v>
      </c>
      <c r="AA238" s="9">
        <f t="shared" si="211"/>
        <v>-1.0908087581936456</v>
      </c>
      <c r="AB238" s="9">
        <f t="shared" si="212"/>
        <v>-1.8638039008587839</v>
      </c>
      <c r="AC238" s="9">
        <f t="shared" si="213"/>
        <v>-1.8048185896957989</v>
      </c>
      <c r="AD238">
        <f>ABS(Z238)</f>
        <v>0.85187261316264085</v>
      </c>
      <c r="AE238">
        <f>ABS(AA238)</f>
        <v>1.0908087581936456</v>
      </c>
      <c r="AF238">
        <f t="shared" si="214"/>
        <v>1.8638039008587839</v>
      </c>
      <c r="AG238">
        <f t="shared" si="215"/>
        <v>1.8048185896957989</v>
      </c>
      <c r="AH238" s="9">
        <f t="shared" si="216"/>
        <v>0.72568694905654629</v>
      </c>
      <c r="AI238" s="9">
        <f t="shared" si="217"/>
        <v>1.1898637469519633</v>
      </c>
      <c r="AJ238" s="9">
        <f t="shared" si="218"/>
        <v>3.4737649808564197</v>
      </c>
      <c r="AK238" s="9">
        <f t="shared" si="219"/>
        <v>3.2573701417115326</v>
      </c>
      <c r="AL238" s="21">
        <f>Z238/C238</f>
        <v>7.1697390183499609E-3</v>
      </c>
      <c r="AM238" s="21">
        <f t="shared" si="220"/>
        <v>-9.1807319478712807E-3</v>
      </c>
      <c r="AN238" s="21">
        <f t="shared" si="221"/>
        <v>-1.5686603071941699E-2</v>
      </c>
      <c r="AO238" s="21">
        <f t="shared" si="222"/>
        <v>-1.5190156443161507E-2</v>
      </c>
      <c r="AP238" s="21">
        <f>ABS(AL238)</f>
        <v>7.1697390183499609E-3</v>
      </c>
      <c r="AQ238" s="21">
        <f t="shared" si="223"/>
        <v>9.1807319478712807E-3</v>
      </c>
      <c r="AR238" s="21">
        <f t="shared" si="224"/>
        <v>1.5686603071941699E-2</v>
      </c>
      <c r="AS238" s="21">
        <f t="shared" si="209"/>
        <v>1.5190156443161507E-2</v>
      </c>
      <c r="AT238" s="21"/>
      <c r="AZ238">
        <f t="shared" si="277"/>
        <v>170.84250852082363</v>
      </c>
      <c r="BA238">
        <f t="shared" si="261"/>
        <v>172.62043929524435</v>
      </c>
      <c r="BB238">
        <f t="shared" si="262"/>
        <v>172.8428495055669</v>
      </c>
      <c r="BC238">
        <f t="shared" si="263"/>
        <v>172.74387378735005</v>
      </c>
      <c r="BD238" s="9">
        <f t="shared" si="225"/>
        <v>4.0174924791763829</v>
      </c>
      <c r="BE238" s="9">
        <f t="shared" si="226"/>
        <v>2.2395617047556584</v>
      </c>
      <c r="BF238" s="9">
        <f t="shared" si="227"/>
        <v>2.0171514944331079</v>
      </c>
      <c r="BG238" s="9">
        <f t="shared" si="228"/>
        <v>2.1161272126499568</v>
      </c>
      <c r="BH238">
        <f t="shared" si="229"/>
        <v>4.0174924791763829</v>
      </c>
      <c r="BI238">
        <f t="shared" si="230"/>
        <v>2.2395617047556584</v>
      </c>
      <c r="BJ238">
        <f t="shared" si="231"/>
        <v>2.0171514944331079</v>
      </c>
      <c r="BK238">
        <f t="shared" si="232"/>
        <v>2.1161272126499568</v>
      </c>
      <c r="BL238" s="9">
        <f t="shared" si="233"/>
        <v>16.1402458202388</v>
      </c>
      <c r="BM238" s="9">
        <f t="shared" si="234"/>
        <v>5.0156366294080712</v>
      </c>
      <c r="BN238" s="9">
        <f t="shared" si="235"/>
        <v>4.0689001514937209</v>
      </c>
      <c r="BO238" s="9">
        <f t="shared" si="236"/>
        <v>4.4779943801176758</v>
      </c>
      <c r="BP238" s="21">
        <f t="shared" si="237"/>
        <v>2.2975480133826505E-2</v>
      </c>
      <c r="BQ238" s="21">
        <f t="shared" si="238"/>
        <v>1.2807741575820181E-2</v>
      </c>
      <c r="BR238" s="21">
        <f t="shared" si="239"/>
        <v>1.1535808549109568E-2</v>
      </c>
      <c r="BS238" s="21">
        <f t="shared" si="240"/>
        <v>1.2101836901224522E-2</v>
      </c>
      <c r="BT238" s="21">
        <f t="shared" si="241"/>
        <v>2.2975480133826505E-2</v>
      </c>
      <c r="BU238" s="21">
        <f t="shared" si="242"/>
        <v>1.2807741575820181E-2</v>
      </c>
      <c r="BV238" s="21">
        <f t="shared" si="243"/>
        <v>1.1535808549109568E-2</v>
      </c>
      <c r="BW238" s="21">
        <f t="shared" si="244"/>
        <v>1.2101836901224522E-2</v>
      </c>
      <c r="CA238">
        <f t="shared" si="264"/>
        <v>120.67881390085878</v>
      </c>
      <c r="CC238">
        <f t="shared" si="265"/>
        <v>0.59251123942284967</v>
      </c>
      <c r="CD238" s="9">
        <f t="shared" si="245"/>
        <v>121.27132514028163</v>
      </c>
      <c r="CE238">
        <f t="shared" si="246"/>
        <v>2.4563151402816317</v>
      </c>
      <c r="CG238">
        <f t="shared" si="266"/>
        <v>0.47335651597644751</v>
      </c>
      <c r="CH238" s="9">
        <f t="shared" si="247"/>
        <v>121.15217041683523</v>
      </c>
      <c r="CI238">
        <f t="shared" si="248"/>
        <v>2.337160416835232</v>
      </c>
      <c r="CK238">
        <f t="shared" si="267"/>
        <v>-2.1596452107799063E-2</v>
      </c>
      <c r="CL238" s="9">
        <f t="shared" si="249"/>
        <v>120.65721744875098</v>
      </c>
      <c r="CM238">
        <f t="shared" si="250"/>
        <v>1.8422074487509832</v>
      </c>
      <c r="CO238">
        <f t="shared" si="268"/>
        <v>-0.20898557441630483</v>
      </c>
      <c r="CP238" s="9">
        <f t="shared" si="251"/>
        <v>120.46982832644248</v>
      </c>
      <c r="CQ238">
        <f t="shared" si="252"/>
        <v>1.6548183264424807</v>
      </c>
      <c r="CY238">
        <f t="shared" si="278"/>
        <v>172.8428495055669</v>
      </c>
      <c r="DA238">
        <f t="shared" si="269"/>
        <v>0.43643803303488699</v>
      </c>
      <c r="DB238" s="9">
        <f t="shared" si="253"/>
        <v>173.27928753860178</v>
      </c>
      <c r="DC238">
        <f t="shared" si="254"/>
        <v>1.5807134613982328</v>
      </c>
      <c r="DE238">
        <f t="shared" si="270"/>
        <v>7.5119263486597976E-2</v>
      </c>
      <c r="DF238" s="9">
        <f t="shared" si="255"/>
        <v>172.91796876905349</v>
      </c>
      <c r="DG238">
        <f t="shared" si="256"/>
        <v>1.9420322309465234</v>
      </c>
      <c r="DI238">
        <f t="shared" si="271"/>
        <v>-0.2261381583850369</v>
      </c>
      <c r="DJ238" s="9">
        <f t="shared" si="257"/>
        <v>172.61671134718188</v>
      </c>
      <c r="DK238">
        <f t="shared" si="258"/>
        <v>2.2432896528181345</v>
      </c>
      <c r="DM238">
        <f t="shared" si="272"/>
        <v>-0.2779574498669754</v>
      </c>
      <c r="DN238" s="9">
        <f t="shared" si="259"/>
        <v>172.56489205569991</v>
      </c>
      <c r="DO238">
        <f t="shared" si="260"/>
        <v>2.2951089443000967</v>
      </c>
    </row>
    <row r="239" spans="1:119" x14ac:dyDescent="0.2">
      <c r="A239" s="3">
        <v>44123</v>
      </c>
      <c r="B239" s="4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  <c r="R239">
        <f t="shared" si="273"/>
        <v>118.09943700494338</v>
      </c>
      <c r="S239">
        <f t="shared" si="274"/>
        <v>119.55675995557168</v>
      </c>
      <c r="T239">
        <f t="shared" si="275"/>
        <v>119.56053156034352</v>
      </c>
      <c r="U239">
        <f t="shared" si="276"/>
        <v>119.21207008973307</v>
      </c>
      <c r="V239">
        <f>ABS($C239-R239)/$C239*100</f>
        <v>2.0030929151668322</v>
      </c>
      <c r="W239">
        <f>ABS($C239-S239)/$C239*100</f>
        <v>3.2617902647072956</v>
      </c>
      <c r="X239">
        <f>ABS($C239-T239)/$C239*100</f>
        <v>3.2650478192032186</v>
      </c>
      <c r="Y239">
        <f>ABS($C239-U239)/$C239*100</f>
        <v>2.9640798496222538</v>
      </c>
      <c r="Z239" s="9">
        <f t="shared" si="210"/>
        <v>-2.3191860049433757</v>
      </c>
      <c r="AA239" s="9">
        <f t="shared" si="211"/>
        <v>-3.7765089555716713</v>
      </c>
      <c r="AB239" s="9">
        <f t="shared" si="212"/>
        <v>-3.7802805603435132</v>
      </c>
      <c r="AC239" s="9">
        <f t="shared" si="213"/>
        <v>-3.431819089733068</v>
      </c>
      <c r="AD239">
        <f>ABS(Z239)</f>
        <v>2.3191860049433757</v>
      </c>
      <c r="AE239">
        <f>ABS(AA239)</f>
        <v>3.7765089555716713</v>
      </c>
      <c r="AF239">
        <f t="shared" si="214"/>
        <v>3.7802805603435132</v>
      </c>
      <c r="AG239">
        <f t="shared" si="215"/>
        <v>3.431819089733068</v>
      </c>
      <c r="AH239" s="9">
        <f t="shared" si="216"/>
        <v>5.3786237255252152</v>
      </c>
      <c r="AI239" s="9">
        <f t="shared" si="217"/>
        <v>14.262019891513036</v>
      </c>
      <c r="AJ239" s="9">
        <f t="shared" si="218"/>
        <v>14.290521114911066</v>
      </c>
      <c r="AK239" s="9">
        <f t="shared" si="219"/>
        <v>11.777382264656303</v>
      </c>
      <c r="AL239" s="21">
        <f>Z239/C239</f>
        <v>-2.0030929151668323E-2</v>
      </c>
      <c r="AM239" s="21">
        <f t="shared" si="220"/>
        <v>-3.2617902647072955E-2</v>
      </c>
      <c r="AN239" s="21">
        <f t="shared" si="221"/>
        <v>-3.2650478192032185E-2</v>
      </c>
      <c r="AO239" s="21">
        <f t="shared" si="222"/>
        <v>-2.9640798496222538E-2</v>
      </c>
      <c r="AP239" s="21">
        <f>ABS(AL239)</f>
        <v>2.0030929151668323E-2</v>
      </c>
      <c r="AQ239" s="21">
        <f t="shared" si="223"/>
        <v>3.2617902647072955E-2</v>
      </c>
      <c r="AR239" s="21">
        <f t="shared" si="224"/>
        <v>3.2650478192032185E-2</v>
      </c>
      <c r="AS239" s="21">
        <f t="shared" si="209"/>
        <v>2.9640798496222538E-2</v>
      </c>
      <c r="AT239" s="21"/>
      <c r="AZ239">
        <f t="shared" si="277"/>
        <v>171.48530731749184</v>
      </c>
      <c r="BA239">
        <f t="shared" si="261"/>
        <v>173.33709904076613</v>
      </c>
      <c r="BB239">
        <f t="shared" si="262"/>
        <v>174.05314040222677</v>
      </c>
      <c r="BC239">
        <f t="shared" si="263"/>
        <v>174.394453013217</v>
      </c>
      <c r="BD239" s="9">
        <f t="shared" si="225"/>
        <v>0.10468868250816854</v>
      </c>
      <c r="BE239" s="9">
        <f t="shared" si="226"/>
        <v>-1.7471030407661203</v>
      </c>
      <c r="BF239" s="9">
        <f t="shared" si="227"/>
        <v>-2.4631444022267601</v>
      </c>
      <c r="BG239" s="9">
        <f t="shared" si="228"/>
        <v>-2.8044570132169895</v>
      </c>
      <c r="BH239">
        <f t="shared" si="229"/>
        <v>0.10468868250816854</v>
      </c>
      <c r="BI239">
        <f t="shared" si="230"/>
        <v>1.7471030407661203</v>
      </c>
      <c r="BJ239">
        <f t="shared" si="231"/>
        <v>2.4631444022267601</v>
      </c>
      <c r="BK239">
        <f t="shared" si="232"/>
        <v>2.8044570132169895</v>
      </c>
      <c r="BL239" s="9">
        <f t="shared" si="233"/>
        <v>1.0959720245296114E-2</v>
      </c>
      <c r="BM239" s="9">
        <f t="shared" si="234"/>
        <v>3.0523690350542241</v>
      </c>
      <c r="BN239" s="9">
        <f t="shared" si="235"/>
        <v>6.0670803462210232</v>
      </c>
      <c r="BO239" s="9">
        <f t="shared" si="236"/>
        <v>7.8649791389819574</v>
      </c>
      <c r="BP239" s="21">
        <f t="shared" si="237"/>
        <v>6.1010947577718074E-4</v>
      </c>
      <c r="BQ239" s="21">
        <f t="shared" si="238"/>
        <v>-1.018184673636871E-2</v>
      </c>
      <c r="BR239" s="21">
        <f t="shared" si="239"/>
        <v>-1.4354825220852385E-2</v>
      </c>
      <c r="BS239" s="21">
        <f t="shared" si="240"/>
        <v>-1.6343942412685813E-2</v>
      </c>
      <c r="BT239" s="21">
        <f t="shared" si="241"/>
        <v>6.1010947577718074E-4</v>
      </c>
      <c r="BU239" s="21">
        <f t="shared" si="242"/>
        <v>1.018184673636871E-2</v>
      </c>
      <c r="BV239" s="21">
        <f t="shared" si="243"/>
        <v>1.4354825220852385E-2</v>
      </c>
      <c r="BW239" s="21">
        <f t="shared" si="244"/>
        <v>1.6343942412685813E-2</v>
      </c>
      <c r="CA239">
        <f t="shared" si="264"/>
        <v>119.56053156034352</v>
      </c>
      <c r="CC239">
        <f t="shared" si="265"/>
        <v>0.31878426663275139</v>
      </c>
      <c r="CD239" s="9">
        <f t="shared" si="245"/>
        <v>119.87931582697627</v>
      </c>
      <c r="CE239">
        <f t="shared" si="246"/>
        <v>4.0990648269762602</v>
      </c>
      <c r="CG239">
        <f t="shared" si="266"/>
        <v>-9.9633472360568853E-2</v>
      </c>
      <c r="CH239" s="9">
        <f t="shared" si="247"/>
        <v>119.46089808798295</v>
      </c>
      <c r="CI239">
        <f t="shared" si="248"/>
        <v>3.6806470879829476</v>
      </c>
      <c r="CK239">
        <f t="shared" si="267"/>
        <v>-0.74540913845672641</v>
      </c>
      <c r="CL239" s="9">
        <f t="shared" si="249"/>
        <v>118.8151224218868</v>
      </c>
      <c r="CM239">
        <f t="shared" si="250"/>
        <v>3.0348714218867912</v>
      </c>
      <c r="CO239">
        <f t="shared" si="268"/>
        <v>-0.9909807932614102</v>
      </c>
      <c r="CP239" s="9">
        <f t="shared" si="251"/>
        <v>118.56955076708211</v>
      </c>
      <c r="CQ239">
        <f t="shared" si="252"/>
        <v>2.7892997670820989</v>
      </c>
      <c r="CY239">
        <f t="shared" si="278"/>
        <v>174.05314040222677</v>
      </c>
      <c r="DA239">
        <f t="shared" si="269"/>
        <v>0.56025449121488435</v>
      </c>
      <c r="DB239" s="9">
        <f t="shared" si="253"/>
        <v>174.61339489344167</v>
      </c>
      <c r="DC239">
        <f t="shared" si="254"/>
        <v>3.0233988934416516</v>
      </c>
      <c r="DE239">
        <f t="shared" si="270"/>
        <v>0.48378105142897604</v>
      </c>
      <c r="DF239" s="9">
        <f t="shared" si="255"/>
        <v>174.53692145365574</v>
      </c>
      <c r="DG239">
        <f t="shared" si="256"/>
        <v>2.946925453655723</v>
      </c>
      <c r="DI239">
        <f t="shared" si="271"/>
        <v>0.72190501794460205</v>
      </c>
      <c r="DJ239" s="9">
        <f t="shared" si="257"/>
        <v>174.77504542017138</v>
      </c>
      <c r="DK239">
        <f t="shared" si="258"/>
        <v>3.1850494201713673</v>
      </c>
      <c r="DM239">
        <f t="shared" si="272"/>
        <v>1.0019361281461119</v>
      </c>
      <c r="DN239" s="9">
        <f t="shared" si="259"/>
        <v>175.05507653037287</v>
      </c>
      <c r="DO239">
        <f t="shared" si="260"/>
        <v>3.4650805303728589</v>
      </c>
    </row>
    <row r="240" spans="1:119" x14ac:dyDescent="0.2">
      <c r="A240" s="3">
        <v>44124</v>
      </c>
      <c r="B240" s="4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  <c r="R240">
        <f t="shared" si="273"/>
        <v>117.72836724415244</v>
      </c>
      <c r="S240">
        <f t="shared" si="274"/>
        <v>118.34827708978872</v>
      </c>
      <c r="T240">
        <f t="shared" si="275"/>
        <v>117.2923632241374</v>
      </c>
      <c r="U240">
        <f t="shared" si="276"/>
        <v>116.53525119974128</v>
      </c>
      <c r="V240">
        <f>ABS($C240-R240)/$C240*100</f>
        <v>0.35867256953352317</v>
      </c>
      <c r="W240">
        <f>ABS($C240-S240)/$C240*100</f>
        <v>0.88712064604358143</v>
      </c>
      <c r="X240">
        <f>ABS($C240-T240)/$C240*100</f>
        <v>1.3003227115754719E-2</v>
      </c>
      <c r="Y240">
        <f>ABS($C240-U240)/$C240*100</f>
        <v>0.65841061306250181</v>
      </c>
      <c r="Z240" s="9">
        <f t="shared" si="210"/>
        <v>-0.420750244152444</v>
      </c>
      <c r="AA240" s="9">
        <f t="shared" si="211"/>
        <v>-1.0406600897887301</v>
      </c>
      <c r="AB240" s="9">
        <f t="shared" si="212"/>
        <v>1.5253775862589691E-2</v>
      </c>
      <c r="AC240" s="9">
        <f t="shared" si="213"/>
        <v>0.77236580025871149</v>
      </c>
      <c r="AD240">
        <f>ABS(Z240)</f>
        <v>0.420750244152444</v>
      </c>
      <c r="AE240">
        <f>ABS(AA240)</f>
        <v>1.0406600897887301</v>
      </c>
      <c r="AF240">
        <f t="shared" si="214"/>
        <v>1.5253775862589691E-2</v>
      </c>
      <c r="AG240">
        <f t="shared" si="215"/>
        <v>0.77236580025871149</v>
      </c>
      <c r="AH240" s="9">
        <f t="shared" si="216"/>
        <v>0.17703076795434122</v>
      </c>
      <c r="AI240" s="9">
        <f t="shared" si="217"/>
        <v>1.0829734224790879</v>
      </c>
      <c r="AJ240" s="9">
        <f t="shared" si="218"/>
        <v>2.3267767806612387E-4</v>
      </c>
      <c r="AK240" s="9">
        <f t="shared" si="219"/>
        <v>0.59654892940927984</v>
      </c>
      <c r="AL240" s="21">
        <f>Z240/C240</f>
        <v>-3.5867256953352315E-3</v>
      </c>
      <c r="AM240" s="21">
        <f t="shared" si="220"/>
        <v>-8.871206460435814E-3</v>
      </c>
      <c r="AN240" s="21">
        <f t="shared" si="221"/>
        <v>1.3003227115754719E-4</v>
      </c>
      <c r="AO240" s="21">
        <f t="shared" si="222"/>
        <v>6.5841061306250179E-3</v>
      </c>
      <c r="AP240" s="21">
        <f>ABS(AL240)</f>
        <v>3.5867256953352315E-3</v>
      </c>
      <c r="AQ240" s="21">
        <f t="shared" si="223"/>
        <v>8.871206460435814E-3</v>
      </c>
      <c r="AR240" s="21">
        <f t="shared" si="224"/>
        <v>1.3003227115754719E-4</v>
      </c>
      <c r="AS240" s="21">
        <f t="shared" si="209"/>
        <v>6.5841061306250179E-3</v>
      </c>
      <c r="AT240" s="21"/>
      <c r="AZ240">
        <f t="shared" si="277"/>
        <v>171.50205750669315</v>
      </c>
      <c r="BA240">
        <f t="shared" si="261"/>
        <v>172.77802606772099</v>
      </c>
      <c r="BB240">
        <f t="shared" si="262"/>
        <v>172.57525376089072</v>
      </c>
      <c r="BC240">
        <f t="shared" si="263"/>
        <v>172.20697654290774</v>
      </c>
      <c r="BD240" s="9">
        <f t="shared" si="225"/>
        <v>1.757937493306855</v>
      </c>
      <c r="BE240" s="9">
        <f t="shared" si="226"/>
        <v>0.48196893227901683</v>
      </c>
      <c r="BF240" s="9">
        <f t="shared" si="227"/>
        <v>0.68474123910928597</v>
      </c>
      <c r="BG240" s="9">
        <f t="shared" si="228"/>
        <v>1.0530184570922643</v>
      </c>
      <c r="BH240">
        <f t="shared" si="229"/>
        <v>1.757937493306855</v>
      </c>
      <c r="BI240">
        <f t="shared" si="230"/>
        <v>0.48196893227901683</v>
      </c>
      <c r="BJ240">
        <f t="shared" si="231"/>
        <v>0.68474123910928597</v>
      </c>
      <c r="BK240">
        <f t="shared" si="232"/>
        <v>1.0530184570922643</v>
      </c>
      <c r="BL240" s="9">
        <f t="shared" si="233"/>
        <v>3.0903442303739888</v>
      </c>
      <c r="BM240" s="9">
        <f t="shared" si="234"/>
        <v>0.23229405168217551</v>
      </c>
      <c r="BN240" s="9">
        <f t="shared" si="235"/>
        <v>0.46887056453692033</v>
      </c>
      <c r="BO240" s="9">
        <f t="shared" si="236"/>
        <v>1.1088478709769729</v>
      </c>
      <c r="BP240" s="21">
        <f t="shared" si="237"/>
        <v>1.0146240009454317E-2</v>
      </c>
      <c r="BQ240" s="21">
        <f t="shared" si="238"/>
        <v>2.7817669755734256E-3</v>
      </c>
      <c r="BR240" s="21">
        <f t="shared" si="239"/>
        <v>3.9521023829493128E-3</v>
      </c>
      <c r="BS240" s="21">
        <f t="shared" si="240"/>
        <v>6.0776779838430921E-3</v>
      </c>
      <c r="BT240" s="21">
        <f t="shared" si="241"/>
        <v>1.0146240009454317E-2</v>
      </c>
      <c r="BU240" s="21">
        <f t="shared" si="242"/>
        <v>2.7817669755734256E-3</v>
      </c>
      <c r="BV240" s="21">
        <f t="shared" si="243"/>
        <v>3.9521023829493128E-3</v>
      </c>
      <c r="BW240" s="21">
        <f t="shared" si="244"/>
        <v>6.0776779838430921E-3</v>
      </c>
      <c r="CA240">
        <f t="shared" si="264"/>
        <v>117.2923632241374</v>
      </c>
      <c r="CC240">
        <f t="shared" si="265"/>
        <v>-9.5128149821467445E-2</v>
      </c>
      <c r="CD240" s="9">
        <f t="shared" si="245"/>
        <v>117.19723507431594</v>
      </c>
      <c r="CE240">
        <f t="shared" si="246"/>
        <v>0.11038192568405236</v>
      </c>
      <c r="CG240">
        <f t="shared" si="266"/>
        <v>-0.88030602334496599</v>
      </c>
      <c r="CH240" s="9">
        <f t="shared" si="247"/>
        <v>116.41205720079243</v>
      </c>
      <c r="CI240">
        <f t="shared" si="248"/>
        <v>0.89555979920756101</v>
      </c>
      <c r="CK240">
        <f t="shared" si="267"/>
        <v>-1.750430208971324</v>
      </c>
      <c r="CL240" s="9">
        <f t="shared" si="249"/>
        <v>115.54193301516608</v>
      </c>
      <c r="CM240">
        <f t="shared" si="250"/>
        <v>1.7656839848339132</v>
      </c>
      <c r="CO240">
        <f t="shared" si="268"/>
        <v>-2.0893620801938577</v>
      </c>
      <c r="CP240" s="9">
        <f t="shared" si="251"/>
        <v>115.20300114394355</v>
      </c>
      <c r="CQ240">
        <f t="shared" si="252"/>
        <v>2.1046158560564407</v>
      </c>
      <c r="CY240">
        <f t="shared" si="278"/>
        <v>172.57525376089072</v>
      </c>
      <c r="DA240">
        <f t="shared" si="269"/>
        <v>0.23415191000673388</v>
      </c>
      <c r="DB240" s="9">
        <f t="shared" si="253"/>
        <v>172.80940567089746</v>
      </c>
      <c r="DC240">
        <f t="shared" si="254"/>
        <v>0.45058932910254157</v>
      </c>
      <c r="DE240">
        <f t="shared" si="270"/>
        <v>-0.22241931796643549</v>
      </c>
      <c r="DF240" s="9">
        <f t="shared" si="255"/>
        <v>172.35283444292429</v>
      </c>
      <c r="DG240">
        <f t="shared" si="256"/>
        <v>0.90716055707571286</v>
      </c>
      <c r="DI240">
        <f t="shared" si="271"/>
        <v>-0.72995747718063231</v>
      </c>
      <c r="DJ240" s="9">
        <f t="shared" si="257"/>
        <v>171.8452962837101</v>
      </c>
      <c r="DK240">
        <f t="shared" si="258"/>
        <v>1.4146987162899052</v>
      </c>
      <c r="DM240">
        <f t="shared" si="272"/>
        <v>-1.1307114536085523</v>
      </c>
      <c r="DN240" s="9">
        <f t="shared" si="259"/>
        <v>171.44454230728218</v>
      </c>
      <c r="DO240">
        <f t="shared" si="260"/>
        <v>1.8154526927178267</v>
      </c>
    </row>
    <row r="241" spans="1:119" x14ac:dyDescent="0.2">
      <c r="A241" s="3">
        <v>44125</v>
      </c>
      <c r="B241" s="4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  <c r="R241">
        <f t="shared" si="273"/>
        <v>117.66104720508804</v>
      </c>
      <c r="S241">
        <f t="shared" si="274"/>
        <v>118.01526586105632</v>
      </c>
      <c r="T241">
        <f t="shared" si="275"/>
        <v>117.30151548965496</v>
      </c>
      <c r="U241">
        <f t="shared" si="276"/>
        <v>117.13769652394308</v>
      </c>
      <c r="V241">
        <f>ABS($C241-R241)/$C241*100</f>
        <v>0.85054774841631198</v>
      </c>
      <c r="W241">
        <f>ABS($C241-S241)/$C241*100</f>
        <v>1.1541583852895514</v>
      </c>
      <c r="X241">
        <f>ABS($C241-T241)/$C241*100</f>
        <v>0.54238314087926676</v>
      </c>
      <c r="Y241">
        <f>ABS($C241-U241)/$C241*100</f>
        <v>0.4019693606515144</v>
      </c>
      <c r="Z241" s="9">
        <f t="shared" si="210"/>
        <v>-0.9923232050880415</v>
      </c>
      <c r="AA241" s="9">
        <f t="shared" si="211"/>
        <v>-1.3465418610563233</v>
      </c>
      <c r="AB241" s="9">
        <f t="shared" si="212"/>
        <v>-0.6327914896549629</v>
      </c>
      <c r="AC241" s="9">
        <f t="shared" si="213"/>
        <v>-0.46897252394307998</v>
      </c>
      <c r="AD241">
        <f>ABS(Z241)</f>
        <v>0.9923232050880415</v>
      </c>
      <c r="AE241">
        <f>ABS(AA241)</f>
        <v>1.3465418610563233</v>
      </c>
      <c r="AF241">
        <f t="shared" si="214"/>
        <v>0.6327914896549629</v>
      </c>
      <c r="AG241">
        <f t="shared" si="215"/>
        <v>0.46897252394307998</v>
      </c>
      <c r="AH241" s="9">
        <f t="shared" si="216"/>
        <v>0.9847053433562033</v>
      </c>
      <c r="AI241" s="9">
        <f t="shared" si="217"/>
        <v>1.8131749835770268</v>
      </c>
      <c r="AJ241" s="9">
        <f t="shared" si="218"/>
        <v>0.40042506937974703</v>
      </c>
      <c r="AK241" s="9">
        <f t="shared" si="219"/>
        <v>0.21993522821354272</v>
      </c>
      <c r="AL241" s="21">
        <f>Z241/C241</f>
        <v>-8.5054774841631202E-3</v>
      </c>
      <c r="AM241" s="21">
        <f t="shared" si="220"/>
        <v>-1.1541583852895514E-2</v>
      </c>
      <c r="AN241" s="21">
        <f t="shared" si="221"/>
        <v>-5.4238314087926677E-3</v>
      </c>
      <c r="AO241" s="21">
        <f t="shared" si="222"/>
        <v>-4.0196936065151441E-3</v>
      </c>
      <c r="AP241" s="21">
        <f>ABS(AL241)</f>
        <v>8.5054774841631202E-3</v>
      </c>
      <c r="AQ241" s="21">
        <f t="shared" si="223"/>
        <v>1.1541583852895514E-2</v>
      </c>
      <c r="AR241" s="21">
        <f t="shared" si="224"/>
        <v>5.4238314087926677E-3</v>
      </c>
      <c r="AS241" s="21">
        <f t="shared" si="209"/>
        <v>4.0196936065151441E-3</v>
      </c>
      <c r="AT241" s="21"/>
      <c r="AZ241">
        <f t="shared" si="277"/>
        <v>171.78332750562225</v>
      </c>
      <c r="BA241">
        <f t="shared" si="261"/>
        <v>172.93225612605028</v>
      </c>
      <c r="BB241">
        <f t="shared" si="262"/>
        <v>172.98609850435628</v>
      </c>
      <c r="BC241">
        <f t="shared" si="263"/>
        <v>173.02833093943968</v>
      </c>
      <c r="BD241" s="9">
        <f t="shared" si="225"/>
        <v>1.0866674943777355</v>
      </c>
      <c r="BE241" s="9">
        <f t="shared" si="226"/>
        <v>-6.2261126050287885E-2</v>
      </c>
      <c r="BF241" s="9">
        <f t="shared" si="227"/>
        <v>-0.11610350435628902</v>
      </c>
      <c r="BG241" s="9">
        <f t="shared" si="228"/>
        <v>-0.15833593943969504</v>
      </c>
      <c r="BH241">
        <f t="shared" si="229"/>
        <v>1.0866674943777355</v>
      </c>
      <c r="BI241">
        <f t="shared" si="230"/>
        <v>6.2261126050287885E-2</v>
      </c>
      <c r="BJ241">
        <f t="shared" si="231"/>
        <v>0.11610350435628902</v>
      </c>
      <c r="BK241">
        <f t="shared" si="232"/>
        <v>0.15833593943969504</v>
      </c>
      <c r="BL241" s="9">
        <f t="shared" si="233"/>
        <v>1.1808462433371858</v>
      </c>
      <c r="BM241" s="9">
        <f t="shared" si="234"/>
        <v>3.8764478170498365E-3</v>
      </c>
      <c r="BN241" s="9">
        <f t="shared" si="235"/>
        <v>1.3480023723810824E-2</v>
      </c>
      <c r="BO241" s="9">
        <f t="shared" si="236"/>
        <v>2.5070269718250774E-2</v>
      </c>
      <c r="BP241" s="21">
        <f t="shared" si="237"/>
        <v>6.2860387910448866E-3</v>
      </c>
      <c r="BQ241" s="21">
        <f t="shared" si="238"/>
        <v>-3.6016155406430069E-4</v>
      </c>
      <c r="BR241" s="21">
        <f t="shared" si="239"/>
        <v>-6.7162322967782254E-4</v>
      </c>
      <c r="BS241" s="21">
        <f t="shared" si="240"/>
        <v>-9.1592493792630155E-4</v>
      </c>
      <c r="BT241" s="21">
        <f t="shared" si="241"/>
        <v>6.2860387910448866E-3</v>
      </c>
      <c r="BU241" s="21">
        <f t="shared" si="242"/>
        <v>3.6016155406430069E-4</v>
      </c>
      <c r="BV241" s="21">
        <f t="shared" si="243"/>
        <v>6.7162322967782254E-4</v>
      </c>
      <c r="BW241" s="21">
        <f t="shared" si="244"/>
        <v>9.1592493792630155E-4</v>
      </c>
      <c r="CA241">
        <f t="shared" si="264"/>
        <v>117.30151548965496</v>
      </c>
      <c r="CC241">
        <f t="shared" si="265"/>
        <v>-7.8443283367223587E-2</v>
      </c>
      <c r="CD241" s="9">
        <f t="shared" si="245"/>
        <v>117.22307220628774</v>
      </c>
      <c r="CE241">
        <f t="shared" si="246"/>
        <v>0.55434820628774162</v>
      </c>
      <c r="CG241">
        <f t="shared" si="266"/>
        <v>-0.56010103935445787</v>
      </c>
      <c r="CH241" s="9">
        <f t="shared" si="247"/>
        <v>116.7414144503005</v>
      </c>
      <c r="CI241">
        <f t="shared" si="248"/>
        <v>7.269045030049881E-2</v>
      </c>
      <c r="CK241">
        <f t="shared" si="267"/>
        <v>-0.58910577580866275</v>
      </c>
      <c r="CL241" s="9">
        <f t="shared" si="249"/>
        <v>116.7124097138463</v>
      </c>
      <c r="CM241">
        <f t="shared" si="250"/>
        <v>4.3685713846301155E-2</v>
      </c>
      <c r="CO241">
        <f t="shared" si="268"/>
        <v>-0.28463974288204141</v>
      </c>
      <c r="CP241" s="9">
        <f t="shared" si="251"/>
        <v>117.01687574677293</v>
      </c>
      <c r="CQ241">
        <f t="shared" si="252"/>
        <v>0.34815174677292759</v>
      </c>
      <c r="CY241">
        <f t="shared" si="278"/>
        <v>172.98609850435628</v>
      </c>
      <c r="DA241">
        <f t="shared" si="269"/>
        <v>0.26242276336014608</v>
      </c>
      <c r="DB241" s="9">
        <f t="shared" si="253"/>
        <v>173.24852126771643</v>
      </c>
      <c r="DC241">
        <f t="shared" si="254"/>
        <v>0.37852626771643827</v>
      </c>
      <c r="DE241">
        <f t="shared" si="270"/>
        <v>5.5557441490829418E-3</v>
      </c>
      <c r="DF241" s="9">
        <f t="shared" si="255"/>
        <v>172.99165424850537</v>
      </c>
      <c r="DG241">
        <f t="shared" si="256"/>
        <v>0.1216592485053809</v>
      </c>
      <c r="DI241">
        <f t="shared" si="271"/>
        <v>2.2971988445854824E-2</v>
      </c>
      <c r="DJ241" s="9">
        <f t="shared" si="257"/>
        <v>173.00907049280212</v>
      </c>
      <c r="DK241">
        <f t="shared" si="258"/>
        <v>0.13907549280213516</v>
      </c>
      <c r="DM241">
        <f t="shared" si="272"/>
        <v>0.19502687587518441</v>
      </c>
      <c r="DN241" s="9">
        <f t="shared" si="259"/>
        <v>173.18112538023146</v>
      </c>
      <c r="DO241">
        <f t="shared" si="260"/>
        <v>0.3111303802314751</v>
      </c>
    </row>
    <row r="242" spans="1:119" x14ac:dyDescent="0.2">
      <c r="A242" s="3">
        <v>44126</v>
      </c>
      <c r="B242" s="4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  <c r="R242">
        <f t="shared" si="273"/>
        <v>117.50227549227395</v>
      </c>
      <c r="S242">
        <f t="shared" si="274"/>
        <v>117.58437246551829</v>
      </c>
      <c r="T242">
        <f t="shared" si="275"/>
        <v>116.92184059586199</v>
      </c>
      <c r="U242">
        <f t="shared" si="276"/>
        <v>116.77189795526748</v>
      </c>
      <c r="V242">
        <f>ABS($C242-R242)/$C242*100</f>
        <v>1.6889836566154897</v>
      </c>
      <c r="W242">
        <f>ABS($C242-S242)/$C242*100</f>
        <v>1.7600321340643328</v>
      </c>
      <c r="X242">
        <f>ABS($C242-T242)/$C242*100</f>
        <v>1.1866628764630582</v>
      </c>
      <c r="Y242">
        <f>ABS($C242-U242)/$C242*100</f>
        <v>1.0568993066516108</v>
      </c>
      <c r="Z242" s="9">
        <f t="shared" si="210"/>
        <v>-1.9516314922739468</v>
      </c>
      <c r="AA242" s="9">
        <f t="shared" si="211"/>
        <v>-2.0337284655182799</v>
      </c>
      <c r="AB242" s="9">
        <f t="shared" si="212"/>
        <v>-1.3711965958619885</v>
      </c>
      <c r="AC242" s="9">
        <f t="shared" si="213"/>
        <v>-1.2212539552674713</v>
      </c>
      <c r="AD242">
        <f>ABS(Z242)</f>
        <v>1.9516314922739468</v>
      </c>
      <c r="AE242">
        <f>ABS(AA242)</f>
        <v>2.0337284655182799</v>
      </c>
      <c r="AF242">
        <f t="shared" si="214"/>
        <v>1.3711965958619885</v>
      </c>
      <c r="AG242">
        <f t="shared" si="215"/>
        <v>1.2212539552674713</v>
      </c>
      <c r="AH242" s="9">
        <f t="shared" si="216"/>
        <v>3.8088654816354328</v>
      </c>
      <c r="AI242" s="9">
        <f t="shared" si="217"/>
        <v>4.1360514714593375</v>
      </c>
      <c r="AJ242" s="9">
        <f t="shared" si="218"/>
        <v>1.8801801045035054</v>
      </c>
      <c r="AK242" s="9">
        <f t="shared" si="219"/>
        <v>1.4914612232564428</v>
      </c>
      <c r="AL242" s="21">
        <f>Z242/C242</f>
        <v>-1.6889836566154896E-2</v>
      </c>
      <c r="AM242" s="21">
        <f t="shared" si="220"/>
        <v>-1.7600321340643328E-2</v>
      </c>
      <c r="AN242" s="21">
        <f t="shared" si="221"/>
        <v>-1.1866628764630583E-2</v>
      </c>
      <c r="AO242" s="21">
        <f t="shared" si="222"/>
        <v>-1.0568993066516109E-2</v>
      </c>
      <c r="AP242" s="21">
        <f>ABS(AL242)</f>
        <v>1.6889836566154896E-2</v>
      </c>
      <c r="AQ242" s="21">
        <f t="shared" si="223"/>
        <v>1.7600321340643328E-2</v>
      </c>
      <c r="AR242" s="21">
        <f t="shared" si="224"/>
        <v>1.1866628764630583E-2</v>
      </c>
      <c r="AS242" s="21">
        <f t="shared" si="209"/>
        <v>1.0568993066516109E-2</v>
      </c>
      <c r="AT242" s="21"/>
      <c r="AZ242">
        <f t="shared" si="277"/>
        <v>171.95719430472266</v>
      </c>
      <c r="BA242">
        <f t="shared" si="261"/>
        <v>172.91233256571417</v>
      </c>
      <c r="BB242">
        <f t="shared" si="262"/>
        <v>172.91643640174249</v>
      </c>
      <c r="BC242">
        <f t="shared" si="263"/>
        <v>172.9048289066767</v>
      </c>
      <c r="BD242" s="9">
        <f t="shared" si="225"/>
        <v>4.8928116952773451</v>
      </c>
      <c r="BE242" s="9">
        <f t="shared" si="226"/>
        <v>3.9376734342858413</v>
      </c>
      <c r="BF242" s="9">
        <f t="shared" si="227"/>
        <v>3.9335695982575203</v>
      </c>
      <c r="BG242" s="9">
        <f t="shared" si="228"/>
        <v>3.9451770933233092</v>
      </c>
      <c r="BH242">
        <f t="shared" si="229"/>
        <v>4.8928116952773451</v>
      </c>
      <c r="BI242">
        <f t="shared" si="230"/>
        <v>3.9376734342858413</v>
      </c>
      <c r="BJ242">
        <f t="shared" si="231"/>
        <v>3.9335695982575203</v>
      </c>
      <c r="BK242">
        <f t="shared" si="232"/>
        <v>3.9451770933233092</v>
      </c>
      <c r="BL242" s="9">
        <f t="shared" si="233"/>
        <v>23.939606285442768</v>
      </c>
      <c r="BM242" s="9">
        <f t="shared" si="234"/>
        <v>15.505272075080452</v>
      </c>
      <c r="BN242" s="9">
        <f t="shared" si="235"/>
        <v>15.472969784335829</v>
      </c>
      <c r="BO242" s="9">
        <f t="shared" si="236"/>
        <v>15.564422297682954</v>
      </c>
      <c r="BP242" s="21">
        <f t="shared" si="237"/>
        <v>2.7666449133608426E-2</v>
      </c>
      <c r="BQ242" s="21">
        <f t="shared" si="238"/>
        <v>2.2265610973662284E-2</v>
      </c>
      <c r="BR242" s="21">
        <f t="shared" si="239"/>
        <v>2.2242405794758752E-2</v>
      </c>
      <c r="BS242" s="21">
        <f t="shared" si="240"/>
        <v>2.230804048331957E-2</v>
      </c>
      <c r="BT242" s="21">
        <f t="shared" si="241"/>
        <v>2.7666449133608426E-2</v>
      </c>
      <c r="BU242" s="21">
        <f t="shared" si="242"/>
        <v>2.2265610973662284E-2</v>
      </c>
      <c r="BV242" s="21">
        <f t="shared" si="243"/>
        <v>2.2242405794758752E-2</v>
      </c>
      <c r="BW242" s="21">
        <f t="shared" si="244"/>
        <v>2.230804048331957E-2</v>
      </c>
      <c r="CA242">
        <f t="shared" si="264"/>
        <v>116.92184059586199</v>
      </c>
      <c r="CC242">
        <f t="shared" si="265"/>
        <v>-0.12664034103534244</v>
      </c>
      <c r="CD242" s="9">
        <f t="shared" si="245"/>
        <v>116.79520025482665</v>
      </c>
      <c r="CE242">
        <f t="shared" si="246"/>
        <v>1.244556254826648</v>
      </c>
      <c r="CG242">
        <f t="shared" si="266"/>
        <v>-0.49514762695232095</v>
      </c>
      <c r="CH242" s="9">
        <f t="shared" si="247"/>
        <v>116.42669296890968</v>
      </c>
      <c r="CI242">
        <f t="shared" si="248"/>
        <v>0.87604896890967154</v>
      </c>
      <c r="CK242">
        <f t="shared" si="267"/>
        <v>-0.45088139367830316</v>
      </c>
      <c r="CL242" s="9">
        <f t="shared" si="249"/>
        <v>116.47095920218369</v>
      </c>
      <c r="CM242">
        <f t="shared" si="250"/>
        <v>0.92031520218368712</v>
      </c>
      <c r="CO242">
        <f t="shared" si="268"/>
        <v>-0.36636997266543692</v>
      </c>
      <c r="CP242" s="9">
        <f t="shared" si="251"/>
        <v>116.55547062319656</v>
      </c>
      <c r="CQ242">
        <f t="shared" si="252"/>
        <v>1.0048266231965499</v>
      </c>
      <c r="CY242">
        <f t="shared" si="278"/>
        <v>172.91643640174249</v>
      </c>
      <c r="DA242">
        <f t="shared" si="269"/>
        <v>0.20928918480431624</v>
      </c>
      <c r="DB242" s="9">
        <f t="shared" si="253"/>
        <v>173.12572558654679</v>
      </c>
      <c r="DC242">
        <f t="shared" si="254"/>
        <v>3.724280413453215</v>
      </c>
      <c r="DE242">
        <f t="shared" si="270"/>
        <v>-2.1522680685551483E-2</v>
      </c>
      <c r="DF242" s="9">
        <f t="shared" si="255"/>
        <v>172.89491372105692</v>
      </c>
      <c r="DG242">
        <f t="shared" si="256"/>
        <v>3.9550922789430842</v>
      </c>
      <c r="DI242">
        <f t="shared" si="271"/>
        <v>-3.8166511653511072E-2</v>
      </c>
      <c r="DJ242" s="9">
        <f t="shared" si="257"/>
        <v>172.87826989008897</v>
      </c>
      <c r="DK242">
        <f t="shared" si="258"/>
        <v>3.9717361099110349</v>
      </c>
      <c r="DM242">
        <f t="shared" si="272"/>
        <v>-3.2605645625333982E-2</v>
      </c>
      <c r="DN242" s="9">
        <f t="shared" si="259"/>
        <v>172.88383075611716</v>
      </c>
      <c r="DO242">
        <f t="shared" si="260"/>
        <v>3.9661752438828444</v>
      </c>
    </row>
    <row r="243" spans="1:119" x14ac:dyDescent="0.2">
      <c r="A243" s="3">
        <v>44127</v>
      </c>
      <c r="B243" s="4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  <c r="R243">
        <f t="shared" si="273"/>
        <v>117.19001445351012</v>
      </c>
      <c r="S243">
        <f t="shared" si="274"/>
        <v>116.93357935655243</v>
      </c>
      <c r="T243">
        <f t="shared" si="275"/>
        <v>116.0991226383448</v>
      </c>
      <c r="U243">
        <f t="shared" si="276"/>
        <v>115.81931987015884</v>
      </c>
      <c r="V243">
        <f>ABS($C243-R243)/$C243*100</f>
        <v>2.0446735952400474</v>
      </c>
      <c r="W243">
        <f>ABS($C243-S243)/$C243*100</f>
        <v>1.8213795211720567</v>
      </c>
      <c r="X243">
        <f>ABS($C243-T243)/$C243*100</f>
        <v>1.0947658772029853</v>
      </c>
      <c r="Y243">
        <f>ABS($C243-U243)/$C243*100</f>
        <v>0.85112411059233506</v>
      </c>
      <c r="Z243" s="9">
        <f t="shared" si="210"/>
        <v>-2.3481414535101095</v>
      </c>
      <c r="AA243" s="9">
        <f t="shared" si="211"/>
        <v>-2.0917063565524217</v>
      </c>
      <c r="AB243" s="9">
        <f t="shared" si="212"/>
        <v>-1.2572496383447884</v>
      </c>
      <c r="AC243" s="9">
        <f t="shared" si="213"/>
        <v>-0.97744687015882903</v>
      </c>
      <c r="AD243">
        <f>ABS(Z243)</f>
        <v>2.3481414535101095</v>
      </c>
      <c r="AE243">
        <f>ABS(AA243)</f>
        <v>2.0917063565524217</v>
      </c>
      <c r="AF243">
        <f t="shared" si="214"/>
        <v>1.2572496383447884</v>
      </c>
      <c r="AG243">
        <f t="shared" si="215"/>
        <v>0.97744687015882903</v>
      </c>
      <c r="AH243" s="9">
        <f t="shared" si="216"/>
        <v>5.5137682856925698</v>
      </c>
      <c r="AI243" s="9">
        <f t="shared" si="217"/>
        <v>4.3752354820418065</v>
      </c>
      <c r="AJ243" s="9">
        <f t="shared" si="218"/>
        <v>1.5806766531181013</v>
      </c>
      <c r="AK243" s="9">
        <f t="shared" si="219"/>
        <v>0.9554023839832908</v>
      </c>
      <c r="AL243" s="21">
        <f>Z243/C243</f>
        <v>-2.0446735952400475E-2</v>
      </c>
      <c r="AM243" s="21">
        <f t="shared" si="220"/>
        <v>-1.8213795211720566E-2</v>
      </c>
      <c r="AN243" s="21">
        <f t="shared" si="221"/>
        <v>-1.0947658772029854E-2</v>
      </c>
      <c r="AO243" s="21">
        <f t="shared" si="222"/>
        <v>-8.5112411059233509E-3</v>
      </c>
      <c r="AP243" s="21">
        <f>ABS(AL243)</f>
        <v>2.0446735952400475E-2</v>
      </c>
      <c r="AQ243" s="21">
        <f t="shared" si="223"/>
        <v>1.8213795211720566E-2</v>
      </c>
      <c r="AR243" s="21">
        <f t="shared" si="224"/>
        <v>1.0947658772029854E-2</v>
      </c>
      <c r="AS243" s="21">
        <f t="shared" si="209"/>
        <v>8.5112411059233509E-3</v>
      </c>
      <c r="AT243" s="21"/>
      <c r="AZ243">
        <f t="shared" si="277"/>
        <v>172.74004417596706</v>
      </c>
      <c r="BA243">
        <f t="shared" si="261"/>
        <v>174.17238806468561</v>
      </c>
      <c r="BB243">
        <f t="shared" si="262"/>
        <v>175.276578160697</v>
      </c>
      <c r="BC243">
        <f t="shared" si="263"/>
        <v>175.98206703946886</v>
      </c>
      <c r="BD243" s="9">
        <f t="shared" si="225"/>
        <v>2.7999488240329526</v>
      </c>
      <c r="BE243" s="9">
        <f t="shared" si="226"/>
        <v>1.3676049353144037</v>
      </c>
      <c r="BF243" s="9">
        <f t="shared" si="227"/>
        <v>0.26341483930301024</v>
      </c>
      <c r="BG243" s="9">
        <f t="shared" si="228"/>
        <v>-0.44207403946884938</v>
      </c>
      <c r="BH243">
        <f t="shared" si="229"/>
        <v>2.7999488240329526</v>
      </c>
      <c r="BI243">
        <f t="shared" si="230"/>
        <v>1.3676049353144037</v>
      </c>
      <c r="BJ243">
        <f t="shared" si="231"/>
        <v>0.26341483930301024</v>
      </c>
      <c r="BK243">
        <f t="shared" si="232"/>
        <v>0.44207403946884938</v>
      </c>
      <c r="BL243" s="9">
        <f t="shared" si="233"/>
        <v>7.8397134172035141</v>
      </c>
      <c r="BM243" s="9">
        <f t="shared" si="234"/>
        <v>1.8703432590963145</v>
      </c>
      <c r="BN243" s="9">
        <f t="shared" si="235"/>
        <v>6.9387377565030703E-2</v>
      </c>
      <c r="BO243" s="9">
        <f t="shared" si="236"/>
        <v>0.1954294563723058</v>
      </c>
      <c r="BP243" s="21">
        <f t="shared" si="237"/>
        <v>1.5950489550452199E-2</v>
      </c>
      <c r="BQ243" s="21">
        <f t="shared" si="238"/>
        <v>7.7908453335440416E-3</v>
      </c>
      <c r="BR243" s="21">
        <f t="shared" si="239"/>
        <v>1.5005972986623637E-3</v>
      </c>
      <c r="BS243" s="21">
        <f t="shared" si="240"/>
        <v>-2.518366509612709E-3</v>
      </c>
      <c r="BT243" s="21">
        <f t="shared" si="241"/>
        <v>1.5950489550452199E-2</v>
      </c>
      <c r="BU243" s="21">
        <f t="shared" si="242"/>
        <v>7.7908453335440416E-3</v>
      </c>
      <c r="BV243" s="21">
        <f t="shared" si="243"/>
        <v>1.5005972986623637E-3</v>
      </c>
      <c r="BW243" s="21">
        <f t="shared" si="244"/>
        <v>2.518366509612709E-3</v>
      </c>
      <c r="CA243">
        <f t="shared" si="264"/>
        <v>116.0991226383448</v>
      </c>
      <c r="CC243">
        <f t="shared" si="265"/>
        <v>-0.23801275967243946</v>
      </c>
      <c r="CD243" s="9">
        <f t="shared" si="245"/>
        <v>115.86110987867235</v>
      </c>
      <c r="CE243">
        <f t="shared" si="246"/>
        <v>1.0192368786723449</v>
      </c>
      <c r="CG243">
        <f t="shared" si="266"/>
        <v>-0.61307294595567696</v>
      </c>
      <c r="CH243" s="9">
        <f t="shared" si="247"/>
        <v>115.48604969238912</v>
      </c>
      <c r="CI243">
        <f t="shared" si="248"/>
        <v>0.64417669238910946</v>
      </c>
      <c r="CK243">
        <f t="shared" si="267"/>
        <v>-0.69629352581197423</v>
      </c>
      <c r="CL243" s="9">
        <f t="shared" si="249"/>
        <v>115.40282911253283</v>
      </c>
      <c r="CM243">
        <f t="shared" si="250"/>
        <v>0.56095611253282129</v>
      </c>
      <c r="CO243">
        <f t="shared" si="268"/>
        <v>-0.75882923963795212</v>
      </c>
      <c r="CP243" s="9">
        <f t="shared" si="251"/>
        <v>115.34029339870685</v>
      </c>
      <c r="CQ243">
        <f t="shared" si="252"/>
        <v>0.49842039870684118</v>
      </c>
      <c r="CY243">
        <f t="shared" si="278"/>
        <v>175.276578160697</v>
      </c>
      <c r="DA243">
        <f t="shared" si="269"/>
        <v>0.55342559666834756</v>
      </c>
      <c r="DB243" s="9">
        <f t="shared" si="253"/>
        <v>175.83000375736535</v>
      </c>
      <c r="DC243">
        <f t="shared" si="254"/>
        <v>0.29001075736533721</v>
      </c>
      <c r="DE243">
        <f t="shared" si="270"/>
        <v>0.83587651758487136</v>
      </c>
      <c r="DF243" s="9">
        <f t="shared" si="255"/>
        <v>176.11245467828186</v>
      </c>
      <c r="DG243">
        <f t="shared" si="256"/>
        <v>0.57246167828185435</v>
      </c>
      <c r="DI243">
        <f t="shared" si="271"/>
        <v>1.5447169469477842</v>
      </c>
      <c r="DJ243" s="9">
        <f t="shared" si="257"/>
        <v>176.82129510764477</v>
      </c>
      <c r="DK243">
        <f t="shared" si="258"/>
        <v>1.2813021076447626</v>
      </c>
      <c r="DM243">
        <f t="shared" si="272"/>
        <v>2.0251571223133338</v>
      </c>
      <c r="DN243" s="9">
        <f t="shared" si="259"/>
        <v>177.30173528301034</v>
      </c>
      <c r="DO243">
        <f t="shared" si="260"/>
        <v>1.7617422830103351</v>
      </c>
    </row>
    <row r="244" spans="1:119" x14ac:dyDescent="0.2">
      <c r="A244" s="3">
        <v>44130</v>
      </c>
      <c r="B244" s="4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  <c r="R244">
        <f t="shared" si="273"/>
        <v>116.8143118209485</v>
      </c>
      <c r="S244">
        <f t="shared" si="274"/>
        <v>116.26423332245565</v>
      </c>
      <c r="T244">
        <f t="shared" si="275"/>
        <v>115.34477285533792</v>
      </c>
      <c r="U244">
        <f t="shared" si="276"/>
        <v>115.05691131143496</v>
      </c>
      <c r="V244">
        <f>ABS($C244-R244)/$C244*100</f>
        <v>1.7086880070061996</v>
      </c>
      <c r="W244">
        <f>ABS($C244-S244)/$C244*100</f>
        <v>1.2297418786556951</v>
      </c>
      <c r="X244">
        <f>ABS($C244-T244)/$C244*100</f>
        <v>0.42917971870225335</v>
      </c>
      <c r="Y244">
        <f>ABS($C244-U244)/$C244*100</f>
        <v>0.17854245087398787</v>
      </c>
      <c r="Z244" s="9">
        <f t="shared" si="210"/>
        <v>-1.96245982094851</v>
      </c>
      <c r="AA244" s="9">
        <f t="shared" si="211"/>
        <v>-1.4123813224556585</v>
      </c>
      <c r="AB244" s="9">
        <f t="shared" si="212"/>
        <v>-0.49292085533792829</v>
      </c>
      <c r="AC244" s="9">
        <f t="shared" si="213"/>
        <v>-0.20505931143496525</v>
      </c>
      <c r="AD244">
        <f>ABS(Z244)</f>
        <v>1.96245982094851</v>
      </c>
      <c r="AE244">
        <f>ABS(AA244)</f>
        <v>1.4123813224556585</v>
      </c>
      <c r="AF244">
        <f t="shared" si="214"/>
        <v>0.49292085533792829</v>
      </c>
      <c r="AG244">
        <f t="shared" si="215"/>
        <v>0.20505931143496525</v>
      </c>
      <c r="AH244" s="9">
        <f t="shared" si="216"/>
        <v>3.8512485488372579</v>
      </c>
      <c r="AI244" s="9">
        <f t="shared" si="217"/>
        <v>1.9948210000215949</v>
      </c>
      <c r="AJ244" s="9">
        <f t="shared" si="218"/>
        <v>0.24297096962707482</v>
      </c>
      <c r="AK244" s="9">
        <f t="shared" si="219"/>
        <v>4.2049321206182072E-2</v>
      </c>
      <c r="AL244" s="21">
        <f>Z244/C244</f>
        <v>-1.7086880070061997E-2</v>
      </c>
      <c r="AM244" s="21">
        <f t="shared" si="220"/>
        <v>-1.2297418786556951E-2</v>
      </c>
      <c r="AN244" s="21">
        <f t="shared" si="221"/>
        <v>-4.2917971870225337E-3</v>
      </c>
      <c r="AO244" s="21">
        <f t="shared" si="222"/>
        <v>-1.7854245087398789E-3</v>
      </c>
      <c r="AP244" s="21">
        <f>ABS(AL244)</f>
        <v>1.7086880070061997E-2</v>
      </c>
      <c r="AQ244" s="21">
        <f t="shared" si="223"/>
        <v>1.2297418786556951E-2</v>
      </c>
      <c r="AR244" s="21">
        <f t="shared" si="224"/>
        <v>4.2917971870225337E-3</v>
      </c>
      <c r="AS244" s="21">
        <f t="shared" si="209"/>
        <v>1.7854245087398789E-3</v>
      </c>
      <c r="AT244" s="21"/>
      <c r="AZ244">
        <f t="shared" si="277"/>
        <v>173.1880359878123</v>
      </c>
      <c r="BA244">
        <f t="shared" si="261"/>
        <v>174.61002164398622</v>
      </c>
      <c r="BB244">
        <f t="shared" si="262"/>
        <v>175.4346270642788</v>
      </c>
      <c r="BC244">
        <f t="shared" si="263"/>
        <v>175.63724928868317</v>
      </c>
      <c r="BD244" s="9">
        <f t="shared" si="225"/>
        <v>-3.0180379878123063</v>
      </c>
      <c r="BE244" s="9">
        <f t="shared" si="226"/>
        <v>-4.4400236439862226</v>
      </c>
      <c r="BF244" s="9">
        <f t="shared" si="227"/>
        <v>-5.2646290642788074</v>
      </c>
      <c r="BG244" s="9">
        <f t="shared" si="228"/>
        <v>-5.4672512886831726</v>
      </c>
      <c r="BH244">
        <f t="shared" si="229"/>
        <v>3.0180379878123063</v>
      </c>
      <c r="BI244">
        <f t="shared" si="230"/>
        <v>4.4400236439862226</v>
      </c>
      <c r="BJ244">
        <f t="shared" si="231"/>
        <v>5.2646290642788074</v>
      </c>
      <c r="BK244">
        <f t="shared" si="232"/>
        <v>5.4672512886831726</v>
      </c>
      <c r="BL244" s="9">
        <f t="shared" si="233"/>
        <v>9.1085532958781545</v>
      </c>
      <c r="BM244" s="9">
        <f t="shared" si="234"/>
        <v>19.713809959156695</v>
      </c>
      <c r="BN244" s="9">
        <f t="shared" si="235"/>
        <v>27.716319184449151</v>
      </c>
      <c r="BO244" s="9">
        <f t="shared" si="236"/>
        <v>29.89083665360781</v>
      </c>
      <c r="BP244" s="21">
        <f t="shared" si="237"/>
        <v>-1.7735429413428719E-2</v>
      </c>
      <c r="BQ244" s="21">
        <f t="shared" si="238"/>
        <v>-2.6091694753303241E-2</v>
      </c>
      <c r="BR244" s="21">
        <f t="shared" si="239"/>
        <v>-3.0937469155278521E-2</v>
      </c>
      <c r="BS244" s="21">
        <f t="shared" si="240"/>
        <v>-3.2128173902212613E-2</v>
      </c>
      <c r="BT244" s="21">
        <f t="shared" si="241"/>
        <v>1.7735429413428719E-2</v>
      </c>
      <c r="BU244" s="21">
        <f t="shared" si="242"/>
        <v>2.6091694753303241E-2</v>
      </c>
      <c r="BV244" s="21">
        <f t="shared" si="243"/>
        <v>3.0937469155278521E-2</v>
      </c>
      <c r="BW244" s="21">
        <f t="shared" si="244"/>
        <v>3.2128173902212613E-2</v>
      </c>
      <c r="CA244">
        <f t="shared" si="264"/>
        <v>115.34477285533792</v>
      </c>
      <c r="CC244">
        <f t="shared" si="265"/>
        <v>-0.3206266834059488</v>
      </c>
      <c r="CD244" s="9">
        <f t="shared" si="245"/>
        <v>115.02414617193197</v>
      </c>
      <c r="CE244">
        <f t="shared" si="246"/>
        <v>0.1722941719319806</v>
      </c>
      <c r="CG244">
        <f t="shared" si="266"/>
        <v>-0.66393260729410764</v>
      </c>
      <c r="CH244" s="9">
        <f t="shared" si="247"/>
        <v>114.68084024804381</v>
      </c>
      <c r="CI244">
        <f t="shared" si="248"/>
        <v>0.17101175195618623</v>
      </c>
      <c r="CK244">
        <f t="shared" si="267"/>
        <v>-0.73461065556060745</v>
      </c>
      <c r="CL244" s="9">
        <f t="shared" si="249"/>
        <v>114.61016219977732</v>
      </c>
      <c r="CM244">
        <f t="shared" si="250"/>
        <v>0.24168980022267306</v>
      </c>
      <c r="CO244">
        <f t="shared" si="268"/>
        <v>-0.75497690693522412</v>
      </c>
      <c r="CP244" s="9">
        <f t="shared" si="251"/>
        <v>114.5897959484027</v>
      </c>
      <c r="CQ244">
        <f t="shared" si="252"/>
        <v>0.26205605159729828</v>
      </c>
      <c r="CY244">
        <f t="shared" si="278"/>
        <v>175.4346270642788</v>
      </c>
      <c r="DA244">
        <f t="shared" si="269"/>
        <v>0.4901653257745</v>
      </c>
      <c r="DB244" s="9">
        <f t="shared" si="253"/>
        <v>175.92479239005331</v>
      </c>
      <c r="DC244">
        <f t="shared" si="254"/>
        <v>5.7547943900533198</v>
      </c>
      <c r="DE244">
        <f t="shared" si="270"/>
        <v>0.59185857654376584</v>
      </c>
      <c r="DF244" s="9">
        <f t="shared" si="255"/>
        <v>176.02648564082256</v>
      </c>
      <c r="DG244">
        <f t="shared" si="256"/>
        <v>5.8564876408225643</v>
      </c>
      <c r="DI244">
        <f t="shared" si="271"/>
        <v>0.62951603832623493</v>
      </c>
      <c r="DJ244" s="9">
        <f t="shared" si="257"/>
        <v>176.06414310260504</v>
      </c>
      <c r="DK244">
        <f t="shared" si="258"/>
        <v>5.8941451026050515</v>
      </c>
      <c r="DM244">
        <f t="shared" si="272"/>
        <v>0.41944405420421516</v>
      </c>
      <c r="DN244" s="9">
        <f t="shared" si="259"/>
        <v>175.85407111848301</v>
      </c>
      <c r="DO244">
        <f t="shared" si="260"/>
        <v>5.6840731184830133</v>
      </c>
    </row>
    <row r="245" spans="1:119" x14ac:dyDescent="0.2">
      <c r="A245" s="3">
        <v>44131</v>
      </c>
      <c r="B245" s="4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  <c r="R245">
        <f t="shared" si="273"/>
        <v>116.50031824959673</v>
      </c>
      <c r="S245">
        <f t="shared" si="274"/>
        <v>115.81227129926984</v>
      </c>
      <c r="T245">
        <f t="shared" si="275"/>
        <v>115.04902034213517</v>
      </c>
      <c r="U245">
        <f t="shared" si="276"/>
        <v>114.89696504851568</v>
      </c>
      <c r="V245">
        <f>ABS($C245-R245)/$C245*100</f>
        <v>8.6890862405166316E-2</v>
      </c>
      <c r="W245">
        <f>ABS($C245-S245)/$C245*100</f>
        <v>0.50421893935554074</v>
      </c>
      <c r="X245">
        <f>ABS($C245-T245)/$C245*100</f>
        <v>1.1599374506449187</v>
      </c>
      <c r="Y245">
        <f>ABS($C245-U245)/$C245*100</f>
        <v>1.2905700687029973</v>
      </c>
      <c r="Z245" s="9">
        <f t="shared" si="210"/>
        <v>-0.10114024959672463</v>
      </c>
      <c r="AA245" s="9">
        <f t="shared" si="211"/>
        <v>0.58690670073016804</v>
      </c>
      <c r="AB245" s="9">
        <f t="shared" si="212"/>
        <v>1.3501576578648411</v>
      </c>
      <c r="AC245" s="9">
        <f t="shared" si="213"/>
        <v>1.5022129514843243</v>
      </c>
      <c r="AD245">
        <f>ABS(Z245)</f>
        <v>0.10114024959672463</v>
      </c>
      <c r="AE245">
        <f>ABS(AA245)</f>
        <v>0.58690670073016804</v>
      </c>
      <c r="AF245">
        <f t="shared" si="214"/>
        <v>1.3501576578648411</v>
      </c>
      <c r="AG245">
        <f t="shared" si="215"/>
        <v>1.5022129514843243</v>
      </c>
      <c r="AH245" s="9">
        <f t="shared" si="216"/>
        <v>1.0229350088487757E-2</v>
      </c>
      <c r="AI245" s="9">
        <f t="shared" si="217"/>
        <v>0.34445947536197102</v>
      </c>
      <c r="AJ245" s="9">
        <f t="shared" si="218"/>
        <v>1.8229257010910733</v>
      </c>
      <c r="AK245" s="9">
        <f t="shared" si="219"/>
        <v>2.2566437516072448</v>
      </c>
      <c r="AL245" s="21">
        <f>Z245/C245</f>
        <v>-8.6890862405166315E-4</v>
      </c>
      <c r="AM245" s="21">
        <f t="shared" si="220"/>
        <v>5.0421893935554078E-3</v>
      </c>
      <c r="AN245" s="21">
        <f t="shared" si="221"/>
        <v>1.1599374506449187E-2</v>
      </c>
      <c r="AO245" s="21">
        <f t="shared" si="222"/>
        <v>1.2905700687029974E-2</v>
      </c>
      <c r="AP245" s="21">
        <f>ABS(AL245)</f>
        <v>8.6890862405166315E-4</v>
      </c>
      <c r="AQ245" s="21">
        <f t="shared" si="223"/>
        <v>5.0421893935554078E-3</v>
      </c>
      <c r="AR245" s="21">
        <f t="shared" si="224"/>
        <v>1.1599374506449187E-2</v>
      </c>
      <c r="AS245" s="21">
        <f t="shared" si="209"/>
        <v>1.2905700687029974E-2</v>
      </c>
      <c r="AT245" s="21"/>
      <c r="AZ245">
        <f t="shared" si="277"/>
        <v>172.70514990976233</v>
      </c>
      <c r="BA245">
        <f t="shared" si="261"/>
        <v>173.18921407791061</v>
      </c>
      <c r="BB245">
        <f t="shared" si="262"/>
        <v>172.27584962571152</v>
      </c>
      <c r="BC245">
        <f t="shared" si="263"/>
        <v>171.3727932835103</v>
      </c>
      <c r="BD245" s="9">
        <f t="shared" si="225"/>
        <v>-5.9551499097623264</v>
      </c>
      <c r="BE245" s="9">
        <f t="shared" si="226"/>
        <v>-6.4392140779106057</v>
      </c>
      <c r="BF245" s="9">
        <f t="shared" si="227"/>
        <v>-5.5258496257115155</v>
      </c>
      <c r="BG245" s="9">
        <f t="shared" si="228"/>
        <v>-4.6227932835103047</v>
      </c>
      <c r="BH245">
        <f t="shared" si="229"/>
        <v>5.9551499097623264</v>
      </c>
      <c r="BI245">
        <f t="shared" si="230"/>
        <v>6.4392140779106057</v>
      </c>
      <c r="BJ245">
        <f t="shared" si="231"/>
        <v>5.5258496257115155</v>
      </c>
      <c r="BK245">
        <f t="shared" si="232"/>
        <v>4.6227932835103047</v>
      </c>
      <c r="BL245" s="9">
        <f t="shared" si="233"/>
        <v>35.463810447742247</v>
      </c>
      <c r="BM245" s="9">
        <f t="shared" si="234"/>
        <v>41.463477941162132</v>
      </c>
      <c r="BN245" s="9">
        <f t="shared" si="235"/>
        <v>30.535014085976098</v>
      </c>
      <c r="BO245" s="9">
        <f t="shared" si="236"/>
        <v>21.370217742067986</v>
      </c>
      <c r="BP245" s="21">
        <f t="shared" si="237"/>
        <v>-3.5713042937105408E-2</v>
      </c>
      <c r="BQ245" s="21">
        <f t="shared" si="238"/>
        <v>-3.8615976479224025E-2</v>
      </c>
      <c r="BR245" s="21">
        <f t="shared" si="239"/>
        <v>-3.3138528490024084E-2</v>
      </c>
      <c r="BS245" s="21">
        <f t="shared" si="240"/>
        <v>-2.772289825193586E-2</v>
      </c>
      <c r="BT245" s="21">
        <f t="shared" si="241"/>
        <v>3.5713042937105408E-2</v>
      </c>
      <c r="BU245" s="21">
        <f t="shared" si="242"/>
        <v>3.8615976479224025E-2</v>
      </c>
      <c r="BV245" s="21">
        <f t="shared" si="243"/>
        <v>3.3138528490024084E-2</v>
      </c>
      <c r="BW245" s="21">
        <f t="shared" si="244"/>
        <v>2.772289825193586E-2</v>
      </c>
      <c r="CA245">
        <f t="shared" si="264"/>
        <v>115.04902034213517</v>
      </c>
      <c r="CC245">
        <f t="shared" si="265"/>
        <v>-0.31664681617343809</v>
      </c>
      <c r="CD245" s="9">
        <f t="shared" si="245"/>
        <v>114.73237352596173</v>
      </c>
      <c r="CE245">
        <f t="shared" si="246"/>
        <v>1.6668044740382726</v>
      </c>
      <c r="CG245">
        <f t="shared" si="266"/>
        <v>-0.53138777342122145</v>
      </c>
      <c r="CH245" s="9">
        <f t="shared" si="247"/>
        <v>114.51763256871395</v>
      </c>
      <c r="CI245">
        <f t="shared" si="248"/>
        <v>1.8815454312860567</v>
      </c>
      <c r="CK245">
        <f t="shared" si="267"/>
        <v>-0.44496428160442614</v>
      </c>
      <c r="CL245" s="9">
        <f t="shared" si="249"/>
        <v>114.60405606053074</v>
      </c>
      <c r="CM245">
        <f t="shared" si="250"/>
        <v>1.7951219394692686</v>
      </c>
      <c r="CO245">
        <f t="shared" si="268"/>
        <v>-0.36004392832530235</v>
      </c>
      <c r="CP245" s="9">
        <f t="shared" si="251"/>
        <v>114.68897641380987</v>
      </c>
      <c r="CQ245">
        <f t="shared" si="252"/>
        <v>1.7102015861901378</v>
      </c>
      <c r="CY245">
        <f t="shared" si="278"/>
        <v>172.27584962571152</v>
      </c>
      <c r="DA245">
        <f t="shared" si="269"/>
        <v>-9.3665516520185566E-2</v>
      </c>
      <c r="DB245" s="9">
        <f t="shared" si="253"/>
        <v>172.18218410919133</v>
      </c>
      <c r="DC245">
        <f t="shared" si="254"/>
        <v>5.4321841091913257</v>
      </c>
      <c r="DE245">
        <f t="shared" si="270"/>
        <v>-0.75837038889621233</v>
      </c>
      <c r="DF245" s="9">
        <f t="shared" si="255"/>
        <v>171.51747923681529</v>
      </c>
      <c r="DG245">
        <f t="shared" si="256"/>
        <v>4.7674792368152907</v>
      </c>
      <c r="DI245">
        <f t="shared" si="271"/>
        <v>-1.8707576564234878</v>
      </c>
      <c r="DJ245" s="9">
        <f t="shared" si="257"/>
        <v>170.40509196928804</v>
      </c>
      <c r="DK245">
        <f t="shared" si="258"/>
        <v>3.655091969288037</v>
      </c>
      <c r="DM245">
        <f t="shared" si="272"/>
        <v>-2.6578264295792744</v>
      </c>
      <c r="DN245" s="9">
        <f t="shared" si="259"/>
        <v>169.61802319613224</v>
      </c>
      <c r="DO245">
        <f t="shared" si="260"/>
        <v>2.868023196132242</v>
      </c>
    </row>
    <row r="246" spans="1:119" x14ac:dyDescent="0.2">
      <c r="A246" s="3">
        <v>44132</v>
      </c>
      <c r="B246" s="4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  <c r="R246">
        <f t="shared" si="273"/>
        <v>116.48413580966125</v>
      </c>
      <c r="S246">
        <f t="shared" si="274"/>
        <v>116.00008144350349</v>
      </c>
      <c r="T246">
        <f t="shared" si="275"/>
        <v>115.85911493685407</v>
      </c>
      <c r="U246">
        <f t="shared" si="276"/>
        <v>116.06869115067344</v>
      </c>
      <c r="V246">
        <f>ABS($C246-R246)/$C246*100</f>
        <v>4.9326501966041336</v>
      </c>
      <c r="W246">
        <f>ABS($C246-S246)/$C246*100</f>
        <v>4.4965984791138727</v>
      </c>
      <c r="X246">
        <f>ABS($C246-T246)/$C246*100</f>
        <v>4.3696113230615543</v>
      </c>
      <c r="Y246">
        <f>ABS($C246-U246)/$C246*100</f>
        <v>4.5584043065985727</v>
      </c>
      <c r="Z246" s="9">
        <f t="shared" si="210"/>
        <v>-5.4756598096612521</v>
      </c>
      <c r="AA246" s="9">
        <f t="shared" si="211"/>
        <v>-4.991605443503488</v>
      </c>
      <c r="AB246" s="9">
        <f t="shared" si="212"/>
        <v>-4.8506389368540681</v>
      </c>
      <c r="AC246" s="9">
        <f t="shared" si="213"/>
        <v>-5.060215150673443</v>
      </c>
      <c r="AD246">
        <f>ABS(Z246)</f>
        <v>5.4756598096612521</v>
      </c>
      <c r="AE246">
        <f>ABS(AA246)</f>
        <v>4.991605443503488</v>
      </c>
      <c r="AF246">
        <f t="shared" si="214"/>
        <v>4.8506389368540681</v>
      </c>
      <c r="AG246">
        <f t="shared" si="215"/>
        <v>5.060215150673443</v>
      </c>
      <c r="AH246" s="9">
        <f t="shared" si="216"/>
        <v>29.982850351139501</v>
      </c>
      <c r="AI246" s="9">
        <f t="shared" si="217"/>
        <v>24.916124903613653</v>
      </c>
      <c r="AJ246" s="9">
        <f t="shared" si="218"/>
        <v>23.528698095724764</v>
      </c>
      <c r="AK246" s="9">
        <f t="shared" si="219"/>
        <v>25.605777371105056</v>
      </c>
      <c r="AL246" s="21">
        <f>Z246/C246</f>
        <v>-4.9326501966041332E-2</v>
      </c>
      <c r="AM246" s="21">
        <f t="shared" si="220"/>
        <v>-4.4965984791138724E-2</v>
      </c>
      <c r="AN246" s="21">
        <f t="shared" si="221"/>
        <v>-4.3696113230615542E-2</v>
      </c>
      <c r="AO246" s="21">
        <f t="shared" si="222"/>
        <v>-4.5584043065985728E-2</v>
      </c>
      <c r="AP246" s="21">
        <f>ABS(AL246)</f>
        <v>4.9326501966041332E-2</v>
      </c>
      <c r="AQ246" s="21">
        <f t="shared" si="223"/>
        <v>4.4965984791138724E-2</v>
      </c>
      <c r="AR246" s="21">
        <f t="shared" si="224"/>
        <v>4.3696113230615542E-2</v>
      </c>
      <c r="AS246" s="21">
        <f t="shared" si="209"/>
        <v>4.5584043065985728E-2</v>
      </c>
      <c r="AT246" s="21"/>
      <c r="AZ246">
        <f t="shared" si="277"/>
        <v>171.75232592420036</v>
      </c>
      <c r="BA246">
        <f t="shared" si="261"/>
        <v>171.1286655729792</v>
      </c>
      <c r="BB246">
        <f t="shared" si="262"/>
        <v>168.96033985028461</v>
      </c>
      <c r="BC246">
        <f t="shared" si="263"/>
        <v>167.76701452237225</v>
      </c>
      <c r="BD246" s="9">
        <f t="shared" si="225"/>
        <v>-10.592321924200377</v>
      </c>
      <c r="BE246" s="9">
        <f t="shared" si="226"/>
        <v>-9.9686615729792152</v>
      </c>
      <c r="BF246" s="9">
        <f t="shared" si="227"/>
        <v>-7.8003358502846254</v>
      </c>
      <c r="BG246" s="9">
        <f t="shared" si="228"/>
        <v>-6.6070105223722635</v>
      </c>
      <c r="BH246">
        <f t="shared" si="229"/>
        <v>10.592321924200377</v>
      </c>
      <c r="BI246">
        <f t="shared" si="230"/>
        <v>9.9686615729792152</v>
      </c>
      <c r="BJ246">
        <f t="shared" si="231"/>
        <v>7.8003358502846254</v>
      </c>
      <c r="BK246">
        <f t="shared" si="232"/>
        <v>6.6070105223722635</v>
      </c>
      <c r="BL246" s="9">
        <f t="shared" si="233"/>
        <v>112.19728374589597</v>
      </c>
      <c r="BM246" s="9">
        <f t="shared" si="234"/>
        <v>99.374213556592437</v>
      </c>
      <c r="BN246" s="9">
        <f t="shared" si="235"/>
        <v>60.845239377235572</v>
      </c>
      <c r="BO246" s="9">
        <f t="shared" si="236"/>
        <v>43.652588042737811</v>
      </c>
      <c r="BP246" s="21">
        <f t="shared" si="237"/>
        <v>-6.5725500504457537E-2</v>
      </c>
      <c r="BQ246" s="21">
        <f t="shared" si="238"/>
        <v>-6.1855679607573204E-2</v>
      </c>
      <c r="BR246" s="21">
        <f t="shared" si="239"/>
        <v>-4.8401189232314901E-2</v>
      </c>
      <c r="BS246" s="21">
        <f t="shared" si="240"/>
        <v>-4.0996589466281375E-2</v>
      </c>
      <c r="BT246" s="21">
        <f t="shared" si="241"/>
        <v>6.5725500504457537E-2</v>
      </c>
      <c r="BU246" s="21">
        <f t="shared" si="242"/>
        <v>6.1855679607573204E-2</v>
      </c>
      <c r="BV246" s="21">
        <f t="shared" si="243"/>
        <v>4.8401189232314901E-2</v>
      </c>
      <c r="BW246" s="21">
        <f t="shared" si="244"/>
        <v>4.0996589466281375E-2</v>
      </c>
      <c r="CA246">
        <f t="shared" si="264"/>
        <v>115.85911493685407</v>
      </c>
      <c r="CC246">
        <f t="shared" si="265"/>
        <v>-0.13636819043066326</v>
      </c>
      <c r="CD246" s="9">
        <f t="shared" si="245"/>
        <v>115.72274674642341</v>
      </c>
      <c r="CE246">
        <f t="shared" si="246"/>
        <v>4.7142707464234093</v>
      </c>
      <c r="CG246">
        <f t="shared" si="266"/>
        <v>-4.8454120890776053E-2</v>
      </c>
      <c r="CH246" s="9">
        <f t="shared" si="247"/>
        <v>115.81066081596329</v>
      </c>
      <c r="CI246">
        <f t="shared" si="248"/>
        <v>4.8021848159632867</v>
      </c>
      <c r="CK246">
        <f t="shared" si="267"/>
        <v>0.38337457676897224</v>
      </c>
      <c r="CL246" s="9">
        <f t="shared" si="249"/>
        <v>116.24248951362304</v>
      </c>
      <c r="CM246">
        <f t="shared" si="250"/>
        <v>5.2340135136230401</v>
      </c>
      <c r="CO246">
        <f t="shared" si="268"/>
        <v>0.64627520149271567</v>
      </c>
      <c r="CP246" s="9">
        <f t="shared" si="251"/>
        <v>116.50539013834678</v>
      </c>
      <c r="CQ246">
        <f t="shared" si="252"/>
        <v>5.4969141383467814</v>
      </c>
      <c r="CY246">
        <f t="shared" si="278"/>
        <v>168.96033985028461</v>
      </c>
      <c r="DA246">
        <f t="shared" si="269"/>
        <v>-0.60916059794526045</v>
      </c>
      <c r="DB246" s="9">
        <f t="shared" si="253"/>
        <v>168.35117925233936</v>
      </c>
      <c r="DC246">
        <f t="shared" si="254"/>
        <v>7.1911752523393773</v>
      </c>
      <c r="DE246">
        <f t="shared" si="270"/>
        <v>-1.6789405680472611</v>
      </c>
      <c r="DF246" s="9">
        <f t="shared" si="255"/>
        <v>167.28139928223735</v>
      </c>
      <c r="DG246">
        <f t="shared" si="256"/>
        <v>6.1213952822373585</v>
      </c>
      <c r="DI246">
        <f t="shared" si="271"/>
        <v>-2.8242940549657423</v>
      </c>
      <c r="DJ246" s="9">
        <f t="shared" si="257"/>
        <v>166.13604579531886</v>
      </c>
      <c r="DK246">
        <f t="shared" si="258"/>
        <v>4.9760417953188778</v>
      </c>
      <c r="DM246">
        <f t="shared" si="272"/>
        <v>-3.2234341070082353</v>
      </c>
      <c r="DN246" s="9">
        <f t="shared" si="259"/>
        <v>165.73690574327637</v>
      </c>
      <c r="DO246">
        <f t="shared" si="260"/>
        <v>4.5769017432763803</v>
      </c>
    </row>
    <row r="247" spans="1:119" x14ac:dyDescent="0.2">
      <c r="A247" s="3">
        <v>44133</v>
      </c>
      <c r="B247" s="4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  <c r="R247">
        <f t="shared" si="273"/>
        <v>115.60803024011545</v>
      </c>
      <c r="S247">
        <f t="shared" si="274"/>
        <v>114.40276770158238</v>
      </c>
      <c r="T247">
        <f t="shared" si="275"/>
        <v>112.94873157474163</v>
      </c>
      <c r="U247">
        <f t="shared" si="276"/>
        <v>112.12172333314815</v>
      </c>
      <c r="V247">
        <f>ABS($C247-R247)/$C247*100</f>
        <v>0.42272445240533923</v>
      </c>
      <c r="W247">
        <f>ABS($C247-S247)/$C247*100</f>
        <v>0.62422486027237922</v>
      </c>
      <c r="X247">
        <f>ABS($C247-T247)/$C247*100</f>
        <v>1.8872709393924392</v>
      </c>
      <c r="Y247">
        <f>ABS($C247-U247)/$C247*100</f>
        <v>2.6056502820117693</v>
      </c>
      <c r="Z247" s="9">
        <f t="shared" si="210"/>
        <v>-0.48664624011544788</v>
      </c>
      <c r="AA247" s="9">
        <f t="shared" si="211"/>
        <v>0.7186162984176292</v>
      </c>
      <c r="AB247" s="9">
        <f t="shared" si="212"/>
        <v>2.1726524252583772</v>
      </c>
      <c r="AC247" s="9">
        <f t="shared" si="213"/>
        <v>2.9996606668518524</v>
      </c>
      <c r="AD247">
        <f>ABS(Z247)</f>
        <v>0.48664624011544788</v>
      </c>
      <c r="AE247">
        <f>ABS(AA247)</f>
        <v>0.7186162984176292</v>
      </c>
      <c r="AF247">
        <f t="shared" si="214"/>
        <v>2.1726524252583772</v>
      </c>
      <c r="AG247">
        <f t="shared" si="215"/>
        <v>2.9996606668518524</v>
      </c>
      <c r="AH247" s="9">
        <f t="shared" si="216"/>
        <v>0.23682456301850216</v>
      </c>
      <c r="AI247" s="9">
        <f t="shared" si="217"/>
        <v>0.51640938435145511</v>
      </c>
      <c r="AJ247" s="9">
        <f t="shared" si="218"/>
        <v>4.7204185609811082</v>
      </c>
      <c r="AK247" s="9">
        <f t="shared" si="219"/>
        <v>8.9979641162580997</v>
      </c>
      <c r="AL247" s="21">
        <f>Z247/C247</f>
        <v>-4.2272445240533925E-3</v>
      </c>
      <c r="AM247" s="21">
        <f t="shared" si="220"/>
        <v>6.2422486027237925E-3</v>
      </c>
      <c r="AN247" s="21">
        <f t="shared" si="221"/>
        <v>1.8872709393924391E-2</v>
      </c>
      <c r="AO247" s="21">
        <f t="shared" si="222"/>
        <v>2.6056502820117695E-2</v>
      </c>
      <c r="AP247" s="21">
        <f>ABS(AL247)</f>
        <v>4.2272445240533925E-3</v>
      </c>
      <c r="AQ247" s="21">
        <f t="shared" si="223"/>
        <v>6.2422486027237925E-3</v>
      </c>
      <c r="AR247" s="21">
        <f t="shared" si="224"/>
        <v>1.8872709393924391E-2</v>
      </c>
      <c r="AS247" s="21">
        <f t="shared" si="209"/>
        <v>2.6056502820117695E-2</v>
      </c>
      <c r="AT247" s="21"/>
      <c r="AZ247">
        <f t="shared" si="277"/>
        <v>170.05755441632829</v>
      </c>
      <c r="BA247">
        <f t="shared" si="261"/>
        <v>167.93869386962584</v>
      </c>
      <c r="BB247">
        <f t="shared" si="262"/>
        <v>164.28013834011384</v>
      </c>
      <c r="BC247">
        <f t="shared" si="263"/>
        <v>162.61354631492188</v>
      </c>
      <c r="BD247" s="9">
        <f t="shared" si="225"/>
        <v>-5.4575484163282795</v>
      </c>
      <c r="BE247" s="9">
        <f t="shared" si="226"/>
        <v>-3.3386878696258293</v>
      </c>
      <c r="BF247" s="9">
        <f t="shared" si="227"/>
        <v>0.31986765988617094</v>
      </c>
      <c r="BG247" s="9">
        <f t="shared" si="228"/>
        <v>1.9864596850781311</v>
      </c>
      <c r="BH247">
        <f t="shared" si="229"/>
        <v>5.4575484163282795</v>
      </c>
      <c r="BI247">
        <f t="shared" si="230"/>
        <v>3.3386878696258293</v>
      </c>
      <c r="BJ247">
        <f t="shared" si="231"/>
        <v>0.31986765988617094</v>
      </c>
      <c r="BK247">
        <f t="shared" si="232"/>
        <v>1.9864596850781311</v>
      </c>
      <c r="BL247" s="9">
        <f t="shared" si="233"/>
        <v>29.78483471656731</v>
      </c>
      <c r="BM247" s="9">
        <f t="shared" si="234"/>
        <v>11.146836690786659</v>
      </c>
      <c r="BN247" s="9">
        <f t="shared" si="235"/>
        <v>0.10231531984105513</v>
      </c>
      <c r="BO247" s="9">
        <f t="shared" si="236"/>
        <v>3.9460220804407076</v>
      </c>
      <c r="BP247" s="21">
        <f t="shared" si="237"/>
        <v>-3.3156429024238793E-2</v>
      </c>
      <c r="BQ247" s="21">
        <f t="shared" si="238"/>
        <v>-2.0283643669039897E-2</v>
      </c>
      <c r="BR247" s="21">
        <f t="shared" si="239"/>
        <v>1.9433028446315544E-3</v>
      </c>
      <c r="BS247" s="21">
        <f t="shared" si="240"/>
        <v>1.206840590928126E-2</v>
      </c>
      <c r="BT247" s="21">
        <f t="shared" si="241"/>
        <v>3.3156429024238793E-2</v>
      </c>
      <c r="BU247" s="21">
        <f t="shared" si="242"/>
        <v>2.0283643669039897E-2</v>
      </c>
      <c r="BV247" s="21">
        <f t="shared" si="243"/>
        <v>1.9433028446315544E-3</v>
      </c>
      <c r="BW247" s="21">
        <f t="shared" si="244"/>
        <v>1.206840590928126E-2</v>
      </c>
      <c r="CA247">
        <f t="shared" si="264"/>
        <v>112.94873157474163</v>
      </c>
      <c r="CC247">
        <f t="shared" si="265"/>
        <v>-0.5802106178997477</v>
      </c>
      <c r="CD247" s="9">
        <f t="shared" si="245"/>
        <v>112.36852095684188</v>
      </c>
      <c r="CE247">
        <f t="shared" si="246"/>
        <v>2.7528630431581291</v>
      </c>
      <c r="CG247">
        <f t="shared" si="266"/>
        <v>-1.0787486477305754</v>
      </c>
      <c r="CH247" s="9">
        <f t="shared" si="247"/>
        <v>111.86998292701105</v>
      </c>
      <c r="CI247">
        <f t="shared" si="248"/>
        <v>3.2514010729889549</v>
      </c>
      <c r="CK247">
        <f t="shared" si="267"/>
        <v>-1.7905056628927605</v>
      </c>
      <c r="CL247" s="9">
        <f t="shared" si="249"/>
        <v>111.15822591184887</v>
      </c>
      <c r="CM247">
        <f t="shared" si="250"/>
        <v>3.9631580881511326</v>
      </c>
      <c r="CO247">
        <f t="shared" si="268"/>
        <v>-2.4124511632077188</v>
      </c>
      <c r="CP247" s="9">
        <f t="shared" si="251"/>
        <v>110.53628041153391</v>
      </c>
      <c r="CQ247">
        <f t="shared" si="252"/>
        <v>4.5851035884660973</v>
      </c>
      <c r="CY247">
        <f t="shared" si="278"/>
        <v>164.28013834011384</v>
      </c>
      <c r="DA247">
        <f t="shared" si="269"/>
        <v>-1.260527143901343</v>
      </c>
      <c r="DB247" s="9">
        <f t="shared" si="253"/>
        <v>163.01961119621248</v>
      </c>
      <c r="DC247">
        <f t="shared" si="254"/>
        <v>1.5803948037875273</v>
      </c>
      <c r="DE247">
        <f t="shared" si="270"/>
        <v>-2.7593945072117263</v>
      </c>
      <c r="DF247" s="9">
        <f t="shared" si="255"/>
        <v>161.5207438329021</v>
      </c>
      <c r="DG247">
        <f t="shared" si="256"/>
        <v>3.0792621670979088</v>
      </c>
      <c r="DI247">
        <f t="shared" si="271"/>
        <v>-4.0491929754010645</v>
      </c>
      <c r="DJ247" s="9">
        <f t="shared" si="257"/>
        <v>160.23094536471277</v>
      </c>
      <c r="DK247">
        <f t="shared" si="258"/>
        <v>4.3690606352872408</v>
      </c>
      <c r="DM247">
        <f t="shared" si="272"/>
        <v>-4.4762540737280192</v>
      </c>
      <c r="DN247" s="9">
        <f t="shared" si="259"/>
        <v>159.80388426638581</v>
      </c>
      <c r="DO247">
        <f t="shared" si="260"/>
        <v>4.7961217336141999</v>
      </c>
    </row>
    <row r="248" spans="1:119" x14ac:dyDescent="0.2">
      <c r="A248" s="3">
        <v>44134</v>
      </c>
      <c r="B248" s="4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  <c r="R248">
        <f t="shared" si="273"/>
        <v>115.53016684169697</v>
      </c>
      <c r="S248">
        <f t="shared" si="274"/>
        <v>114.632724917076</v>
      </c>
      <c r="T248">
        <f t="shared" si="275"/>
        <v>114.25232302989666</v>
      </c>
      <c r="U248">
        <f t="shared" si="276"/>
        <v>114.4614586532926</v>
      </c>
      <c r="V248">
        <f>ABS($C248-R248)/$C248*100</f>
        <v>6.3103819568297883</v>
      </c>
      <c r="W248">
        <f>ABS($C248-S248)/$C248*100</f>
        <v>5.4845596075791621</v>
      </c>
      <c r="X248">
        <f>ABS($C248-T248)/$C248*100</f>
        <v>5.1345153634766829</v>
      </c>
      <c r="Y248">
        <f>ABS($C248-U248)/$C248*100</f>
        <v>5.3269610996147305</v>
      </c>
      <c r="Z248" s="9">
        <f t="shared" si="210"/>
        <v>-6.8576508416969659</v>
      </c>
      <c r="AA248" s="9">
        <f t="shared" si="211"/>
        <v>-5.9602089170760024</v>
      </c>
      <c r="AB248" s="9">
        <f t="shared" si="212"/>
        <v>-5.5798070298966564</v>
      </c>
      <c r="AC248" s="9">
        <f t="shared" si="213"/>
        <v>-5.7889426532925938</v>
      </c>
      <c r="AD248">
        <f>ABS(Z248)</f>
        <v>6.8576508416969659</v>
      </c>
      <c r="AE248">
        <f>ABS(AA248)</f>
        <v>5.9602089170760024</v>
      </c>
      <c r="AF248">
        <f t="shared" si="214"/>
        <v>5.5798070298966564</v>
      </c>
      <c r="AG248">
        <f t="shared" si="215"/>
        <v>5.7889426532925938</v>
      </c>
      <c r="AH248" s="9">
        <f t="shared" si="216"/>
        <v>47.027375066627108</v>
      </c>
      <c r="AI248" s="9">
        <f t="shared" si="217"/>
        <v>35.524090335192291</v>
      </c>
      <c r="AJ248" s="9">
        <f t="shared" si="218"/>
        <v>31.134246490884145</v>
      </c>
      <c r="AK248" s="9">
        <f t="shared" si="219"/>
        <v>33.511857043110297</v>
      </c>
      <c r="AL248" s="21">
        <f>Z248/C248</f>
        <v>-6.3103819568297886E-2</v>
      </c>
      <c r="AM248" s="21">
        <f t="shared" si="220"/>
        <v>-5.4845596075791619E-2</v>
      </c>
      <c r="AN248" s="21">
        <f t="shared" si="221"/>
        <v>-5.1345153634766827E-2</v>
      </c>
      <c r="AO248" s="21">
        <f t="shared" si="222"/>
        <v>-5.3269610996147305E-2</v>
      </c>
      <c r="AP248" s="21">
        <f>ABS(AL248)</f>
        <v>6.3103819568297886E-2</v>
      </c>
      <c r="AQ248" s="21">
        <f t="shared" si="223"/>
        <v>5.4845596075791619E-2</v>
      </c>
      <c r="AR248" s="21">
        <f t="shared" si="224"/>
        <v>5.1345153634766827E-2</v>
      </c>
      <c r="AS248" s="21">
        <f t="shared" si="209"/>
        <v>5.3269610996147305E-2</v>
      </c>
      <c r="AT248" s="21"/>
      <c r="AZ248">
        <f t="shared" si="277"/>
        <v>169.18434666971575</v>
      </c>
      <c r="BA248">
        <f t="shared" si="261"/>
        <v>166.87031375134558</v>
      </c>
      <c r="BB248">
        <f t="shared" si="262"/>
        <v>164.47205893604553</v>
      </c>
      <c r="BC248">
        <f t="shared" si="263"/>
        <v>164.16298486928284</v>
      </c>
      <c r="BD248" s="9">
        <f t="shared" si="225"/>
        <v>-4.2343496697157548</v>
      </c>
      <c r="BE248" s="9">
        <f t="shared" si="226"/>
        <v>-1.920316751345581</v>
      </c>
      <c r="BF248" s="9">
        <f t="shared" si="227"/>
        <v>0.47793806395446836</v>
      </c>
      <c r="BG248" s="9">
        <f t="shared" si="228"/>
        <v>0.7870121307171587</v>
      </c>
      <c r="BH248">
        <f t="shared" si="229"/>
        <v>4.2343496697157548</v>
      </c>
      <c r="BI248">
        <f t="shared" si="230"/>
        <v>1.920316751345581</v>
      </c>
      <c r="BJ248">
        <f t="shared" si="231"/>
        <v>0.47793806395446836</v>
      </c>
      <c r="BK248">
        <f t="shared" si="232"/>
        <v>0.7870121307171587</v>
      </c>
      <c r="BL248" s="9">
        <f t="shared" si="233"/>
        <v>17.92971712542192</v>
      </c>
      <c r="BM248" s="9">
        <f t="shared" si="234"/>
        <v>3.687616425498446</v>
      </c>
      <c r="BN248" s="9">
        <f t="shared" si="235"/>
        <v>0.2284247929765455</v>
      </c>
      <c r="BO248" s="9">
        <f t="shared" si="236"/>
        <v>0.61938809389596206</v>
      </c>
      <c r="BP248" s="21">
        <f t="shared" si="237"/>
        <v>-2.5670504678552707E-2</v>
      </c>
      <c r="BQ248" s="21">
        <f t="shared" si="238"/>
        <v>-1.1641811374786391E-2</v>
      </c>
      <c r="BR248" s="21">
        <f t="shared" si="239"/>
        <v>2.8974724016179788E-3</v>
      </c>
      <c r="BS248" s="21">
        <f t="shared" si="240"/>
        <v>4.7712163990955318E-3</v>
      </c>
      <c r="BT248" s="21">
        <f t="shared" si="241"/>
        <v>2.5670504678552707E-2</v>
      </c>
      <c r="BU248" s="21">
        <f t="shared" si="242"/>
        <v>1.1641811374786391E-2</v>
      </c>
      <c r="BV248" s="21">
        <f t="shared" si="243"/>
        <v>2.8974724016179788E-3</v>
      </c>
      <c r="BW248" s="21">
        <f t="shared" si="244"/>
        <v>4.7712163990955318E-3</v>
      </c>
      <c r="CA248">
        <f t="shared" si="264"/>
        <v>114.25232302989666</v>
      </c>
      <c r="CC248">
        <f t="shared" si="265"/>
        <v>-0.27880228621098335</v>
      </c>
      <c r="CD248" s="9">
        <f t="shared" si="245"/>
        <v>113.97352074368567</v>
      </c>
      <c r="CE248">
        <f t="shared" si="246"/>
        <v>5.3010047436856667</v>
      </c>
      <c r="CG248">
        <f t="shared" si="266"/>
        <v>-0.22110621069175779</v>
      </c>
      <c r="CH248" s="9">
        <f t="shared" si="247"/>
        <v>114.0312168192049</v>
      </c>
      <c r="CI248">
        <f t="shared" si="248"/>
        <v>5.3587008192048984</v>
      </c>
      <c r="CK248">
        <f t="shared" si="267"/>
        <v>0.25159843501878076</v>
      </c>
      <c r="CL248" s="9">
        <f t="shared" si="249"/>
        <v>114.50392146491544</v>
      </c>
      <c r="CM248">
        <f t="shared" si="250"/>
        <v>5.8314054649154343</v>
      </c>
      <c r="CO248">
        <f t="shared" si="268"/>
        <v>0.78334548858424446</v>
      </c>
      <c r="CP248" s="9">
        <f t="shared" si="251"/>
        <v>115.0356685184809</v>
      </c>
      <c r="CQ248">
        <f t="shared" si="252"/>
        <v>6.3631525184809021</v>
      </c>
      <c r="CY248">
        <f t="shared" si="278"/>
        <v>164.47205893604553</v>
      </c>
      <c r="DA248">
        <f t="shared" si="269"/>
        <v>-1.0281355055280574</v>
      </c>
      <c r="DB248" s="9">
        <f t="shared" si="253"/>
        <v>163.44392343051746</v>
      </c>
      <c r="DC248">
        <f t="shared" si="254"/>
        <v>1.5060735694825382</v>
      </c>
      <c r="DE248">
        <f t="shared" si="270"/>
        <v>-1.6969210700800961</v>
      </c>
      <c r="DF248" s="9">
        <f t="shared" si="255"/>
        <v>162.77513786596543</v>
      </c>
      <c r="DG248">
        <f t="shared" si="256"/>
        <v>2.1748591340345627</v>
      </c>
      <c r="DI248">
        <f t="shared" si="271"/>
        <v>-1.2500580183214456</v>
      </c>
      <c r="DJ248" s="9">
        <f t="shared" si="257"/>
        <v>163.22200091772407</v>
      </c>
      <c r="DK248">
        <f t="shared" si="258"/>
        <v>1.7279960822759222</v>
      </c>
      <c r="DM248">
        <f t="shared" si="272"/>
        <v>-0.46162385782066839</v>
      </c>
      <c r="DN248" s="9">
        <f t="shared" si="259"/>
        <v>164.01043507822487</v>
      </c>
      <c r="DO248">
        <f t="shared" si="260"/>
        <v>0.93956192177512321</v>
      </c>
    </row>
    <row r="249" spans="1:119" x14ac:dyDescent="0.2">
      <c r="A249" s="3">
        <v>44137</v>
      </c>
      <c r="B249" s="4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  <c r="R249">
        <f t="shared" si="273"/>
        <v>114.43294270702546</v>
      </c>
      <c r="S249">
        <f t="shared" si="274"/>
        <v>112.72545806361168</v>
      </c>
      <c r="T249">
        <f t="shared" si="275"/>
        <v>110.90443881195867</v>
      </c>
      <c r="U249">
        <f t="shared" si="276"/>
        <v>109.94608338372439</v>
      </c>
      <c r="V249">
        <f>ABS($C249-R249)/$C249*100</f>
        <v>5.38785704044383</v>
      </c>
      <c r="W249">
        <f>ABS($C249-S249)/$C249*100</f>
        <v>3.8153365472886986</v>
      </c>
      <c r="X249">
        <f>ABS($C249-T249)/$C249*100</f>
        <v>2.1382555248033666</v>
      </c>
      <c r="Y249">
        <f>ABS($C249-U249)/$C249*100</f>
        <v>1.2556510712652909</v>
      </c>
      <c r="Z249" s="9">
        <f t="shared" si="210"/>
        <v>-5.8502787070254669</v>
      </c>
      <c r="AA249" s="9">
        <f t="shared" si="211"/>
        <v>-4.1427940636116887</v>
      </c>
      <c r="AB249" s="9">
        <f t="shared" si="212"/>
        <v>-2.3217748119586759</v>
      </c>
      <c r="AC249" s="9">
        <f t="shared" si="213"/>
        <v>-1.3634193837243913</v>
      </c>
      <c r="AD249">
        <f>ABS(Z249)</f>
        <v>5.8502787070254669</v>
      </c>
      <c r="AE249">
        <f>ABS(AA249)</f>
        <v>4.1427940636116887</v>
      </c>
      <c r="AF249">
        <f t="shared" si="214"/>
        <v>2.3217748119586759</v>
      </c>
      <c r="AG249">
        <f t="shared" si="215"/>
        <v>1.3634193837243913</v>
      </c>
      <c r="AH249" s="9">
        <f t="shared" si="216"/>
        <v>34.225760949875571</v>
      </c>
      <c r="AI249" s="9">
        <f t="shared" si="217"/>
        <v>17.162742653496249</v>
      </c>
      <c r="AJ249" s="9">
        <f t="shared" si="218"/>
        <v>5.3906382774457446</v>
      </c>
      <c r="AK249" s="9">
        <f t="shared" si="219"/>
        <v>1.8589124159153989</v>
      </c>
      <c r="AL249" s="21">
        <f>Z249/C249</f>
        <v>-5.3878570404438296E-2</v>
      </c>
      <c r="AM249" s="21">
        <f t="shared" si="220"/>
        <v>-3.8153365472886988E-2</v>
      </c>
      <c r="AN249" s="21">
        <f t="shared" si="221"/>
        <v>-2.1382555248033664E-2</v>
      </c>
      <c r="AO249" s="21">
        <f t="shared" si="222"/>
        <v>-1.2556510712652909E-2</v>
      </c>
      <c r="AP249" s="21">
        <f>ABS(AL249)</f>
        <v>5.3878570404438296E-2</v>
      </c>
      <c r="AQ249" s="21">
        <f t="shared" si="223"/>
        <v>3.8153365472886988E-2</v>
      </c>
      <c r="AR249" s="21">
        <f t="shared" si="224"/>
        <v>2.1382555248033664E-2</v>
      </c>
      <c r="AS249" s="21">
        <f t="shared" si="209"/>
        <v>1.2556510712652909E-2</v>
      </c>
      <c r="AT249" s="21"/>
      <c r="AZ249">
        <f t="shared" si="277"/>
        <v>168.50685072256124</v>
      </c>
      <c r="BA249">
        <f t="shared" si="261"/>
        <v>166.25581239091497</v>
      </c>
      <c r="BB249">
        <f t="shared" si="262"/>
        <v>164.75882177441821</v>
      </c>
      <c r="BC249">
        <f t="shared" si="263"/>
        <v>164.77685433124222</v>
      </c>
      <c r="BD249" s="9">
        <f t="shared" si="225"/>
        <v>5.1031502774387718</v>
      </c>
      <c r="BE249" s="9">
        <f t="shared" si="226"/>
        <v>7.3541886090850426</v>
      </c>
      <c r="BF249" s="9">
        <f t="shared" si="227"/>
        <v>8.8511792255818023</v>
      </c>
      <c r="BG249" s="9">
        <f t="shared" si="228"/>
        <v>8.8331466687577915</v>
      </c>
      <c r="BH249">
        <f t="shared" si="229"/>
        <v>5.1031502774387718</v>
      </c>
      <c r="BI249">
        <f t="shared" si="230"/>
        <v>7.3541886090850426</v>
      </c>
      <c r="BJ249">
        <f t="shared" si="231"/>
        <v>8.8511792255818023</v>
      </c>
      <c r="BK249">
        <f t="shared" si="232"/>
        <v>8.8331466687577915</v>
      </c>
      <c r="BL249" s="9">
        <f t="shared" si="233"/>
        <v>26.042142754123415</v>
      </c>
      <c r="BM249" s="9">
        <f t="shared" si="234"/>
        <v>54.084090097996196</v>
      </c>
      <c r="BN249" s="9">
        <f t="shared" si="235"/>
        <v>78.343373683370871</v>
      </c>
      <c r="BO249" s="9">
        <f t="shared" si="236"/>
        <v>78.024480071786869</v>
      </c>
      <c r="BP249" s="21">
        <f t="shared" si="237"/>
        <v>2.9394333552470699E-2</v>
      </c>
      <c r="BQ249" s="21">
        <f t="shared" si="238"/>
        <v>4.2360397250876362E-2</v>
      </c>
      <c r="BR249" s="21">
        <f t="shared" si="239"/>
        <v>5.098311833764578E-2</v>
      </c>
      <c r="BS249" s="21">
        <f t="shared" si="240"/>
        <v>5.0879250146181332E-2</v>
      </c>
      <c r="BT249" s="21">
        <f t="shared" si="241"/>
        <v>2.9394333552470699E-2</v>
      </c>
      <c r="BU249" s="21">
        <f t="shared" si="242"/>
        <v>4.2360397250876362E-2</v>
      </c>
      <c r="BV249" s="21">
        <f t="shared" si="243"/>
        <v>5.098311833764578E-2</v>
      </c>
      <c r="BW249" s="21">
        <f t="shared" si="244"/>
        <v>5.0879250146181332E-2</v>
      </c>
      <c r="CA249">
        <f t="shared" si="264"/>
        <v>110.90443881195867</v>
      </c>
      <c r="CC249">
        <f t="shared" si="265"/>
        <v>-0.76985539528730407</v>
      </c>
      <c r="CD249" s="9">
        <f t="shared" si="245"/>
        <v>110.13458341667136</v>
      </c>
      <c r="CE249">
        <f t="shared" si="246"/>
        <v>1.5519194166713675</v>
      </c>
      <c r="CG249">
        <f t="shared" si="266"/>
        <v>-1.3467462933004006</v>
      </c>
      <c r="CH249" s="9">
        <f t="shared" si="247"/>
        <v>109.55769251865827</v>
      </c>
      <c r="CI249">
        <f t="shared" si="248"/>
        <v>0.97502851865827722</v>
      </c>
      <c r="CK249">
        <f t="shared" si="267"/>
        <v>-2.1240601159326866</v>
      </c>
      <c r="CL249" s="9">
        <f t="shared" si="249"/>
        <v>108.78037869602598</v>
      </c>
      <c r="CM249">
        <f t="shared" si="250"/>
        <v>0.19771469602598302</v>
      </c>
      <c r="CO249">
        <f t="shared" si="268"/>
        <v>-2.7695120590248758</v>
      </c>
      <c r="CP249" s="9">
        <f t="shared" si="251"/>
        <v>108.13492675293379</v>
      </c>
      <c r="CQ249">
        <f t="shared" si="252"/>
        <v>0.44773724706620044</v>
      </c>
      <c r="CY249">
        <f t="shared" si="278"/>
        <v>164.75882177441821</v>
      </c>
      <c r="DA249">
        <f t="shared" si="269"/>
        <v>-0.81775177050393921</v>
      </c>
      <c r="DB249" s="9">
        <f t="shared" si="253"/>
        <v>163.94107000391426</v>
      </c>
      <c r="DC249">
        <f t="shared" si="254"/>
        <v>9.6689309960857486</v>
      </c>
      <c r="DE249">
        <f t="shared" si="270"/>
        <v>-0.98279486303709629</v>
      </c>
      <c r="DF249" s="9">
        <f t="shared" si="255"/>
        <v>163.77602691138111</v>
      </c>
      <c r="DG249">
        <f t="shared" si="256"/>
        <v>9.833974088618902</v>
      </c>
      <c r="DI249">
        <f t="shared" si="271"/>
        <v>-0.23575625290332197</v>
      </c>
      <c r="DJ249" s="9">
        <f t="shared" si="257"/>
        <v>164.52306552151489</v>
      </c>
      <c r="DK249">
        <f t="shared" si="258"/>
        <v>9.0869354784851168</v>
      </c>
      <c r="DM249">
        <f t="shared" si="272"/>
        <v>0.18198870090561209</v>
      </c>
      <c r="DN249" s="9">
        <f t="shared" si="259"/>
        <v>164.94081047532381</v>
      </c>
      <c r="DO249">
        <f t="shared" si="260"/>
        <v>8.6691905246761962</v>
      </c>
    </row>
    <row r="250" spans="1:119" x14ac:dyDescent="0.2">
      <c r="A250" s="3">
        <v>44138</v>
      </c>
      <c r="B250" s="4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  <c r="R250">
        <f t="shared" si="273"/>
        <v>113.49689811390138</v>
      </c>
      <c r="S250">
        <f t="shared" si="274"/>
        <v>111.39976396325594</v>
      </c>
      <c r="T250">
        <f t="shared" si="275"/>
        <v>109.51137392478346</v>
      </c>
      <c r="U250">
        <f t="shared" si="276"/>
        <v>108.88261626441935</v>
      </c>
      <c r="V250">
        <f>ABS($C250-R250)/$C250*100</f>
        <v>2.9452246540264615</v>
      </c>
      <c r="W250">
        <f>ABS($C250-S250)/$C250*100</f>
        <v>1.0430586049493584</v>
      </c>
      <c r="X250">
        <f>ABS($C250-T250)/$C250*100</f>
        <v>0.66977002715899714</v>
      </c>
      <c r="Y250">
        <f>ABS($C250-U250)/$C250*100</f>
        <v>1.2400728255153382</v>
      </c>
      <c r="Z250" s="9">
        <f t="shared" si="210"/>
        <v>-3.2471041139013863</v>
      </c>
      <c r="AA250" s="9">
        <f t="shared" si="211"/>
        <v>-1.1499699632559413</v>
      </c>
      <c r="AB250" s="9">
        <f t="shared" si="212"/>
        <v>0.73842007521653841</v>
      </c>
      <c r="AC250" s="9">
        <f t="shared" si="213"/>
        <v>1.3671777355806398</v>
      </c>
      <c r="AD250">
        <f>ABS(Z250)</f>
        <v>3.2471041139013863</v>
      </c>
      <c r="AE250">
        <f>ABS(AA250)</f>
        <v>1.1499699632559413</v>
      </c>
      <c r="AF250">
        <f t="shared" si="214"/>
        <v>0.73842007521653841</v>
      </c>
      <c r="AG250">
        <f t="shared" si="215"/>
        <v>1.3671777355806398</v>
      </c>
      <c r="AH250" s="9">
        <f t="shared" si="216"/>
        <v>10.543685126515307</v>
      </c>
      <c r="AI250" s="9">
        <f t="shared" si="217"/>
        <v>1.322430916390871</v>
      </c>
      <c r="AJ250" s="9">
        <f t="shared" si="218"/>
        <v>0.54526420748279825</v>
      </c>
      <c r="AK250" s="9">
        <f t="shared" si="219"/>
        <v>1.869174960667406</v>
      </c>
      <c r="AL250" s="21">
        <f>Z250/C250</f>
        <v>-2.9452246540264616E-2</v>
      </c>
      <c r="AM250" s="21">
        <f t="shared" si="220"/>
        <v>-1.0430586049493583E-2</v>
      </c>
      <c r="AN250" s="21">
        <f t="shared" si="221"/>
        <v>6.6977002715899719E-3</v>
      </c>
      <c r="AO250" s="21">
        <f t="shared" si="222"/>
        <v>1.2400728255153383E-2</v>
      </c>
      <c r="AP250" s="21">
        <f>ABS(AL250)</f>
        <v>2.9452246540264616E-2</v>
      </c>
      <c r="AQ250" s="21">
        <f t="shared" si="223"/>
        <v>1.0430586049493583E-2</v>
      </c>
      <c r="AR250" s="21">
        <f t="shared" si="224"/>
        <v>6.6977002715899719E-3</v>
      </c>
      <c r="AS250" s="21">
        <f t="shared" si="209"/>
        <v>1.2400728255153383E-2</v>
      </c>
      <c r="AT250" s="21"/>
      <c r="AZ250">
        <f t="shared" si="277"/>
        <v>169.32335476695144</v>
      </c>
      <c r="BA250">
        <f t="shared" si="261"/>
        <v>168.60915274582217</v>
      </c>
      <c r="BB250">
        <f t="shared" si="262"/>
        <v>170.06952930976729</v>
      </c>
      <c r="BC250">
        <f t="shared" si="263"/>
        <v>171.6667087328733</v>
      </c>
      <c r="BD250" s="9">
        <f t="shared" si="225"/>
        <v>9.8866522330485509</v>
      </c>
      <c r="BE250" s="9">
        <f t="shared" si="226"/>
        <v>10.600854254177818</v>
      </c>
      <c r="BF250" s="9">
        <f t="shared" si="227"/>
        <v>9.1404776902327001</v>
      </c>
      <c r="BG250" s="9">
        <f t="shared" si="228"/>
        <v>7.5432982671266871</v>
      </c>
      <c r="BH250">
        <f t="shared" si="229"/>
        <v>9.8866522330485509</v>
      </c>
      <c r="BI250">
        <f t="shared" si="230"/>
        <v>10.600854254177818</v>
      </c>
      <c r="BJ250">
        <f t="shared" si="231"/>
        <v>9.1404776902327001</v>
      </c>
      <c r="BK250">
        <f t="shared" si="232"/>
        <v>7.5432982671266871</v>
      </c>
      <c r="BL250" s="9">
        <f t="shared" si="233"/>
        <v>97.745892377243905</v>
      </c>
      <c r="BM250" s="9">
        <f t="shared" si="234"/>
        <v>112.37811091831995</v>
      </c>
      <c r="BN250" s="9">
        <f t="shared" si="235"/>
        <v>83.548332405641716</v>
      </c>
      <c r="BO250" s="9">
        <f t="shared" si="236"/>
        <v>56.901348746836483</v>
      </c>
      <c r="BP250" s="21">
        <f t="shared" si="237"/>
        <v>5.516796968290142E-2</v>
      </c>
      <c r="BQ250" s="21">
        <f t="shared" si="238"/>
        <v>5.9153249484432076E-2</v>
      </c>
      <c r="BR250" s="21">
        <f t="shared" si="239"/>
        <v>5.1004281754381611E-2</v>
      </c>
      <c r="BS250" s="21">
        <f t="shared" si="240"/>
        <v>4.2091947840427725E-2</v>
      </c>
      <c r="BT250" s="21">
        <f t="shared" si="241"/>
        <v>5.516796968290142E-2</v>
      </c>
      <c r="BU250" s="21">
        <f t="shared" si="242"/>
        <v>5.9153249484432076E-2</v>
      </c>
      <c r="BV250" s="21">
        <f t="shared" si="243"/>
        <v>5.1004281754381611E-2</v>
      </c>
      <c r="BW250" s="21">
        <f t="shared" si="244"/>
        <v>4.2091947840427725E-2</v>
      </c>
      <c r="CA250">
        <f t="shared" si="264"/>
        <v>109.51137392478346</v>
      </c>
      <c r="CC250">
        <f t="shared" si="265"/>
        <v>-0.86956891398936964</v>
      </c>
      <c r="CD250" s="9">
        <f t="shared" si="245"/>
        <v>108.64180501079409</v>
      </c>
      <c r="CE250">
        <f t="shared" si="246"/>
        <v>1.6079889892059072</v>
      </c>
      <c r="CG250">
        <f t="shared" si="266"/>
        <v>-1.3634209870953335</v>
      </c>
      <c r="CH250" s="9">
        <f t="shared" si="247"/>
        <v>108.14795293768812</v>
      </c>
      <c r="CI250">
        <f t="shared" si="248"/>
        <v>2.1018410623118768</v>
      </c>
      <c r="CK250">
        <f t="shared" si="267"/>
        <v>-1.6416032649527548</v>
      </c>
      <c r="CL250" s="9">
        <f t="shared" si="249"/>
        <v>107.86977065983071</v>
      </c>
      <c r="CM250">
        <f t="shared" si="250"/>
        <v>2.3800233401692878</v>
      </c>
      <c r="CO250">
        <f t="shared" si="268"/>
        <v>-1.5857674912341668</v>
      </c>
      <c r="CP250" s="9">
        <f t="shared" si="251"/>
        <v>107.92560643354929</v>
      </c>
      <c r="CQ250">
        <f t="shared" si="252"/>
        <v>2.3241875664507035</v>
      </c>
      <c r="CY250">
        <f t="shared" si="278"/>
        <v>170.06952930976729</v>
      </c>
      <c r="DA250">
        <f t="shared" si="269"/>
        <v>0.16280171843254421</v>
      </c>
      <c r="DB250" s="9">
        <f t="shared" si="253"/>
        <v>170.23233102819984</v>
      </c>
      <c r="DC250">
        <f t="shared" si="254"/>
        <v>8.9776759718001529</v>
      </c>
      <c r="DE250">
        <f t="shared" si="270"/>
        <v>1.2828660003819277</v>
      </c>
      <c r="DF250" s="9">
        <f t="shared" si="255"/>
        <v>171.35239531014921</v>
      </c>
      <c r="DG250">
        <f t="shared" si="256"/>
        <v>7.8576116898507848</v>
      </c>
      <c r="DI250">
        <f t="shared" si="271"/>
        <v>3.4249098473432644</v>
      </c>
      <c r="DJ250" s="9">
        <f t="shared" si="257"/>
        <v>173.49443915711055</v>
      </c>
      <c r="DK250">
        <f t="shared" si="258"/>
        <v>5.7155678428894419</v>
      </c>
      <c r="DM250">
        <f t="shared" si="272"/>
        <v>4.5926868985269955</v>
      </c>
      <c r="DN250" s="9">
        <f t="shared" si="259"/>
        <v>174.6622162082943</v>
      </c>
      <c r="DO250">
        <f t="shared" si="260"/>
        <v>4.5477907917056939</v>
      </c>
    </row>
    <row r="251" spans="1:119" x14ac:dyDescent="0.2">
      <c r="A251" s="3">
        <v>44139</v>
      </c>
      <c r="B251" s="4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  <c r="R251">
        <f t="shared" si="273"/>
        <v>112.97736145567715</v>
      </c>
      <c r="S251">
        <f t="shared" si="274"/>
        <v>111.03177357501403</v>
      </c>
      <c r="T251">
        <f t="shared" si="275"/>
        <v>109.95442596991339</v>
      </c>
      <c r="U251">
        <f t="shared" si="276"/>
        <v>109.94901489817225</v>
      </c>
      <c r="V251">
        <f>ABS($C251-R251)/$C251*100</f>
        <v>1.5465178856045272</v>
      </c>
      <c r="W251">
        <f>ABS($C251-S251)/$C251*100</f>
        <v>3.2419894309016777</v>
      </c>
      <c r="X251">
        <f>ABS($C251-T251)/$C251*100</f>
        <v>4.1808379028707741</v>
      </c>
      <c r="Y251">
        <f>ABS($C251-U251)/$C251*100</f>
        <v>4.1855533507093634</v>
      </c>
      <c r="Z251" s="9">
        <f t="shared" si="210"/>
        <v>1.7746605443228418</v>
      </c>
      <c r="AA251" s="9">
        <f t="shared" si="211"/>
        <v>3.720248424985968</v>
      </c>
      <c r="AB251" s="9">
        <f t="shared" si="212"/>
        <v>4.7975960300866092</v>
      </c>
      <c r="AC251" s="9">
        <f t="shared" si="213"/>
        <v>4.8030071018277454</v>
      </c>
      <c r="AD251">
        <f>ABS(Z251)</f>
        <v>1.7746605443228418</v>
      </c>
      <c r="AE251">
        <f>ABS(AA251)</f>
        <v>3.720248424985968</v>
      </c>
      <c r="AF251">
        <f t="shared" si="214"/>
        <v>4.7975960300866092</v>
      </c>
      <c r="AG251">
        <f t="shared" si="215"/>
        <v>4.8030071018277454</v>
      </c>
      <c r="AH251" s="9">
        <f t="shared" si="216"/>
        <v>3.1494200475762453</v>
      </c>
      <c r="AI251" s="9">
        <f t="shared" si="217"/>
        <v>13.840248343610575</v>
      </c>
      <c r="AJ251" s="9">
        <f t="shared" si="218"/>
        <v>23.016927667902792</v>
      </c>
      <c r="AK251" s="9">
        <f t="shared" si="219"/>
        <v>23.068877220207757</v>
      </c>
      <c r="AL251" s="21">
        <f>Z251/C251</f>
        <v>1.5465178856045272E-2</v>
      </c>
      <c r="AM251" s="21">
        <f t="shared" si="220"/>
        <v>3.2419894309016775E-2</v>
      </c>
      <c r="AN251" s="21">
        <f t="shared" si="221"/>
        <v>4.1808379028707744E-2</v>
      </c>
      <c r="AO251" s="21">
        <f t="shared" si="222"/>
        <v>4.1855533507093631E-2</v>
      </c>
      <c r="AP251" s="21">
        <f>ABS(AL251)</f>
        <v>1.5465178856045272E-2</v>
      </c>
      <c r="AQ251" s="21">
        <f t="shared" si="223"/>
        <v>3.2419894309016775E-2</v>
      </c>
      <c r="AR251" s="21">
        <f t="shared" si="224"/>
        <v>4.1808379028707744E-2</v>
      </c>
      <c r="AS251" s="21">
        <f t="shared" si="209"/>
        <v>4.1855533507093631E-2</v>
      </c>
      <c r="AT251" s="21"/>
      <c r="AZ251">
        <f t="shared" si="277"/>
        <v>170.90521912423921</v>
      </c>
      <c r="BA251">
        <f t="shared" si="261"/>
        <v>172.00142610715906</v>
      </c>
      <c r="BB251">
        <f t="shared" si="262"/>
        <v>175.55381592390691</v>
      </c>
      <c r="BC251">
        <f t="shared" si="263"/>
        <v>177.55048138123212</v>
      </c>
      <c r="BD251" s="9">
        <f t="shared" si="225"/>
        <v>8.0047848757607767</v>
      </c>
      <c r="BE251" s="9">
        <f t="shared" si="226"/>
        <v>6.9085778928409241</v>
      </c>
      <c r="BF251" s="9">
        <f t="shared" si="227"/>
        <v>3.3561880760930762</v>
      </c>
      <c r="BG251" s="9">
        <f t="shared" si="228"/>
        <v>1.3595226187678691</v>
      </c>
      <c r="BH251">
        <f t="shared" si="229"/>
        <v>8.0047848757607767</v>
      </c>
      <c r="BI251">
        <f t="shared" si="230"/>
        <v>6.9085778928409241</v>
      </c>
      <c r="BJ251">
        <f t="shared" si="231"/>
        <v>3.3561880760930762</v>
      </c>
      <c r="BK251">
        <f t="shared" si="232"/>
        <v>1.3595226187678691</v>
      </c>
      <c r="BL251" s="9">
        <f t="shared" si="233"/>
        <v>64.076580907208466</v>
      </c>
      <c r="BM251" s="9">
        <f t="shared" si="234"/>
        <v>47.728448501450345</v>
      </c>
      <c r="BN251" s="9">
        <f t="shared" si="235"/>
        <v>11.263998402109344</v>
      </c>
      <c r="BO251" s="9">
        <f t="shared" si="236"/>
        <v>1.8483017509414446</v>
      </c>
      <c r="BP251" s="21">
        <f t="shared" si="237"/>
        <v>4.47419635391701E-2</v>
      </c>
      <c r="BQ251" s="21">
        <f t="shared" si="238"/>
        <v>3.8614821633120779E-2</v>
      </c>
      <c r="BR251" s="21">
        <f t="shared" si="239"/>
        <v>1.8759085579658677E-2</v>
      </c>
      <c r="BS251" s="21">
        <f t="shared" si="240"/>
        <v>7.5989189445653874E-3</v>
      </c>
      <c r="BT251" s="21">
        <f t="shared" si="241"/>
        <v>4.47419635391701E-2</v>
      </c>
      <c r="BU251" s="21">
        <f t="shared" si="242"/>
        <v>3.8614821633120779E-2</v>
      </c>
      <c r="BV251" s="21">
        <f t="shared" si="243"/>
        <v>1.8759085579658677E-2</v>
      </c>
      <c r="BW251" s="21">
        <f t="shared" si="244"/>
        <v>7.5989189445653874E-3</v>
      </c>
      <c r="CA251">
        <f t="shared" si="264"/>
        <v>109.95442596991339</v>
      </c>
      <c r="CC251">
        <f t="shared" si="265"/>
        <v>-0.65954956053028135</v>
      </c>
      <c r="CD251" s="9">
        <f t="shared" si="245"/>
        <v>109.29487640938311</v>
      </c>
      <c r="CE251">
        <f t="shared" si="246"/>
        <v>5.4571455906168893</v>
      </c>
      <c r="CG251">
        <f t="shared" si="266"/>
        <v>-0.71309069549423809</v>
      </c>
      <c r="CH251" s="9">
        <f t="shared" si="247"/>
        <v>109.24133527441914</v>
      </c>
      <c r="CI251">
        <f t="shared" si="248"/>
        <v>5.5106867255808538</v>
      </c>
      <c r="CK251">
        <f t="shared" si="267"/>
        <v>-0.26573076029818166</v>
      </c>
      <c r="CL251" s="9">
        <f t="shared" si="249"/>
        <v>109.6886952096152</v>
      </c>
      <c r="CM251">
        <f t="shared" si="250"/>
        <v>5.0633267903847923</v>
      </c>
      <c r="CO251">
        <f t="shared" si="268"/>
        <v>0.15901731003895775</v>
      </c>
      <c r="CP251" s="9">
        <f t="shared" si="251"/>
        <v>110.11344327995235</v>
      </c>
      <c r="CQ251">
        <f t="shared" si="252"/>
        <v>4.6385787200476472</v>
      </c>
      <c r="CY251">
        <f t="shared" si="278"/>
        <v>175.55381592390691</v>
      </c>
      <c r="DA251">
        <f t="shared" si="269"/>
        <v>1.0142393017456763</v>
      </c>
      <c r="DB251" s="9">
        <f t="shared" si="253"/>
        <v>176.56805522565259</v>
      </c>
      <c r="DC251">
        <f t="shared" si="254"/>
        <v>2.3419487743474008</v>
      </c>
      <c r="DE251">
        <f t="shared" si="270"/>
        <v>2.7953774213346971</v>
      </c>
      <c r="DF251" s="9">
        <f t="shared" si="255"/>
        <v>178.34919334524162</v>
      </c>
      <c r="DG251">
        <f t="shared" si="256"/>
        <v>0.56081065475837022</v>
      </c>
      <c r="DI251">
        <f t="shared" si="271"/>
        <v>4.7840985134288596</v>
      </c>
      <c r="DJ251" s="9">
        <f t="shared" si="257"/>
        <v>180.33791443733577</v>
      </c>
      <c r="DK251">
        <f t="shared" si="258"/>
        <v>1.4279104373357825</v>
      </c>
      <c r="DM251">
        <f t="shared" si="272"/>
        <v>5.3594626539538526</v>
      </c>
      <c r="DN251" s="9">
        <f t="shared" si="259"/>
        <v>180.91327857786075</v>
      </c>
      <c r="DO251">
        <f t="shared" si="260"/>
        <v>2.0032745778607648</v>
      </c>
    </row>
    <row r="252" spans="1:119" x14ac:dyDescent="0.2">
      <c r="A252" s="3">
        <v>44140</v>
      </c>
      <c r="B252" s="4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  <c r="R252">
        <f t="shared" si="273"/>
        <v>113.2613071427688</v>
      </c>
      <c r="S252">
        <f t="shared" si="274"/>
        <v>112.22225307100953</v>
      </c>
      <c r="T252">
        <f t="shared" si="275"/>
        <v>112.83298358796534</v>
      </c>
      <c r="U252">
        <f t="shared" si="276"/>
        <v>113.6953604375979</v>
      </c>
      <c r="V252">
        <f>ABS($C252-R252)/$C252*100</f>
        <v>4.6822554156943896</v>
      </c>
      <c r="W252">
        <f>ABS($C252-S252)/$C252*100</f>
        <v>5.5566960620167016</v>
      </c>
      <c r="X252">
        <f>ABS($C252-T252)/$C252*100</f>
        <v>5.0427212819829919</v>
      </c>
      <c r="Y252">
        <f>ABS($C252-U252)/$C252*100</f>
        <v>4.3169675505248257</v>
      </c>
      <c r="Z252" s="9">
        <f t="shared" si="210"/>
        <v>5.5636898572311964</v>
      </c>
      <c r="AA252" s="9">
        <f t="shared" si="211"/>
        <v>6.6027439289904635</v>
      </c>
      <c r="AB252" s="9">
        <f t="shared" si="212"/>
        <v>5.9920134120346518</v>
      </c>
      <c r="AC252" s="9">
        <f t="shared" si="213"/>
        <v>5.1296365624020979</v>
      </c>
      <c r="AD252">
        <f>ABS(Z252)</f>
        <v>5.5636898572311964</v>
      </c>
      <c r="AE252">
        <f>ABS(AA252)</f>
        <v>6.6027439289904635</v>
      </c>
      <c r="AF252">
        <f t="shared" si="214"/>
        <v>5.9920134120346518</v>
      </c>
      <c r="AG252">
        <f t="shared" si="215"/>
        <v>5.1296365624020979</v>
      </c>
      <c r="AH252" s="9">
        <f t="shared" si="216"/>
        <v>30.95464482745729</v>
      </c>
      <c r="AI252" s="9">
        <f t="shared" si="217"/>
        <v>43.59622739182042</v>
      </c>
      <c r="AJ252" s="9">
        <f t="shared" si="218"/>
        <v>35.904224730003151</v>
      </c>
      <c r="AK252" s="9">
        <f t="shared" si="219"/>
        <v>26.313171262332411</v>
      </c>
      <c r="AL252" s="21">
        <f>Z252/C252</f>
        <v>4.6822554156943898E-2</v>
      </c>
      <c r="AM252" s="21">
        <f t="shared" si="220"/>
        <v>5.5566960620167014E-2</v>
      </c>
      <c r="AN252" s="21">
        <f t="shared" si="221"/>
        <v>5.0427212819829918E-2</v>
      </c>
      <c r="AO252" s="21">
        <f t="shared" si="222"/>
        <v>4.3169675505248258E-2</v>
      </c>
      <c r="AP252" s="21">
        <f>ABS(AL252)</f>
        <v>4.6822554156943898E-2</v>
      </c>
      <c r="AQ252" s="21">
        <f t="shared" si="223"/>
        <v>5.5566960620167014E-2</v>
      </c>
      <c r="AR252" s="21">
        <f t="shared" si="224"/>
        <v>5.0427212819829918E-2</v>
      </c>
      <c r="AS252" s="21">
        <f t="shared" si="209"/>
        <v>4.3169675505248258E-2</v>
      </c>
      <c r="AT252" s="21"/>
      <c r="AZ252">
        <f t="shared" si="277"/>
        <v>172.18598470436092</v>
      </c>
      <c r="BA252">
        <f t="shared" si="261"/>
        <v>174.21217103286816</v>
      </c>
      <c r="BB252">
        <f t="shared" si="262"/>
        <v>177.56752876956276</v>
      </c>
      <c r="BC252">
        <f t="shared" si="263"/>
        <v>178.61090902387107</v>
      </c>
      <c r="BD252" s="9">
        <f t="shared" si="225"/>
        <v>11.094014295639084</v>
      </c>
      <c r="BE252" s="9">
        <f t="shared" si="226"/>
        <v>9.0678279671318478</v>
      </c>
      <c r="BF252" s="9">
        <f t="shared" si="227"/>
        <v>5.7124702304372477</v>
      </c>
      <c r="BG252" s="9">
        <f t="shared" si="228"/>
        <v>4.6690899761289302</v>
      </c>
      <c r="BH252">
        <f t="shared" si="229"/>
        <v>11.094014295639084</v>
      </c>
      <c r="BI252">
        <f t="shared" si="230"/>
        <v>9.0678279671318478</v>
      </c>
      <c r="BJ252">
        <f t="shared" si="231"/>
        <v>5.7124702304372477</v>
      </c>
      <c r="BK252">
        <f t="shared" si="232"/>
        <v>4.6690899761289302</v>
      </c>
      <c r="BL252" s="9">
        <f t="shared" si="233"/>
        <v>123.07715319184437</v>
      </c>
      <c r="BM252" s="9">
        <f t="shared" si="234"/>
        <v>82.225504041498496</v>
      </c>
      <c r="BN252" s="9">
        <f t="shared" si="235"/>
        <v>32.632316133631782</v>
      </c>
      <c r="BO252" s="9">
        <f t="shared" si="236"/>
        <v>21.800401205187654</v>
      </c>
      <c r="BP252" s="21">
        <f t="shared" si="237"/>
        <v>6.0530414426939648E-2</v>
      </c>
      <c r="BQ252" s="21">
        <f t="shared" si="238"/>
        <v>4.9475272897245313E-2</v>
      </c>
      <c r="BR252" s="21">
        <f t="shared" si="239"/>
        <v>3.1167995752974919E-2</v>
      </c>
      <c r="BS252" s="21">
        <f t="shared" si="240"/>
        <v>2.5475174604998388E-2</v>
      </c>
      <c r="BT252" s="21">
        <f t="shared" si="241"/>
        <v>6.0530414426939648E-2</v>
      </c>
      <c r="BU252" s="21">
        <f t="shared" si="242"/>
        <v>4.9475272897245313E-2</v>
      </c>
      <c r="BV252" s="21">
        <f t="shared" si="243"/>
        <v>3.1167995752974919E-2</v>
      </c>
      <c r="BW252" s="21">
        <f t="shared" si="244"/>
        <v>2.5475174604998388E-2</v>
      </c>
      <c r="CA252">
        <f t="shared" si="264"/>
        <v>112.83298358796534</v>
      </c>
      <c r="CC252">
        <f t="shared" si="265"/>
        <v>-9.3452411957123172E-2</v>
      </c>
      <c r="CD252" s="9">
        <f t="shared" si="245"/>
        <v>112.73953117600823</v>
      </c>
      <c r="CE252">
        <f t="shared" si="246"/>
        <v>6.0854658239917683</v>
      </c>
      <c r="CG252">
        <f t="shared" si="266"/>
        <v>0.57990269738239197</v>
      </c>
      <c r="CH252" s="9">
        <f t="shared" si="247"/>
        <v>113.41288628534774</v>
      </c>
      <c r="CI252">
        <f t="shared" si="248"/>
        <v>5.4121107146522576</v>
      </c>
      <c r="CK252">
        <f t="shared" si="267"/>
        <v>1.8094995694129099</v>
      </c>
      <c r="CL252" s="9">
        <f t="shared" si="249"/>
        <v>114.64248315737825</v>
      </c>
      <c r="CM252">
        <f t="shared" si="250"/>
        <v>4.182513842621745</v>
      </c>
      <c r="CO252">
        <f t="shared" si="268"/>
        <v>2.4978219749301371</v>
      </c>
      <c r="CP252" s="9">
        <f t="shared" si="251"/>
        <v>115.33080556289548</v>
      </c>
      <c r="CQ252">
        <f t="shared" si="252"/>
        <v>3.4941914371045186</v>
      </c>
      <c r="CY252">
        <f t="shared" si="278"/>
        <v>177.56752876956276</v>
      </c>
      <c r="DA252">
        <f t="shared" si="269"/>
        <v>1.1741550687713034</v>
      </c>
      <c r="DB252" s="9">
        <f t="shared" si="253"/>
        <v>178.74168383833407</v>
      </c>
      <c r="DC252">
        <f t="shared" si="254"/>
        <v>4.5383151616659347</v>
      </c>
      <c r="DE252">
        <f t="shared" si="270"/>
        <v>2.5139781740903109</v>
      </c>
      <c r="DF252" s="9">
        <f t="shared" si="255"/>
        <v>180.08150694365307</v>
      </c>
      <c r="DG252">
        <f t="shared" si="256"/>
        <v>3.1984920563469359</v>
      </c>
      <c r="DI252">
        <f t="shared" si="271"/>
        <v>2.9556439726986703</v>
      </c>
      <c r="DJ252" s="9">
        <f t="shared" si="257"/>
        <v>180.52317274226144</v>
      </c>
      <c r="DK252">
        <f t="shared" si="258"/>
        <v>2.7568262577385667</v>
      </c>
      <c r="DM252">
        <f t="shared" si="272"/>
        <v>2.4821178188175668</v>
      </c>
      <c r="DN252" s="9">
        <f t="shared" si="259"/>
        <v>180.04964658838031</v>
      </c>
      <c r="DO252">
        <f t="shared" si="260"/>
        <v>3.2303524116196911</v>
      </c>
    </row>
    <row r="253" spans="1:119" ht="17" thickBot="1" x14ac:dyDescent="0.25">
      <c r="A253" s="3">
        <v>44141</v>
      </c>
      <c r="B253" s="4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  <c r="R253">
        <f t="shared" si="273"/>
        <v>114.1514975199258</v>
      </c>
      <c r="S253">
        <f t="shared" si="274"/>
        <v>114.33513112828646</v>
      </c>
      <c r="T253">
        <f t="shared" si="275"/>
        <v>116.42819163518614</v>
      </c>
      <c r="U253">
        <f t="shared" si="276"/>
        <v>117.69647695627154</v>
      </c>
      <c r="V253">
        <f>ABS($C253-R253)/$C253*100</f>
        <v>3.8238304858013308</v>
      </c>
      <c r="W253">
        <f>ABS($C253-S253)/$C253*100</f>
        <v>3.6691134875147644</v>
      </c>
      <c r="X253">
        <f>ABS($C253-T253)/$C253*100</f>
        <v>1.9056452327078639</v>
      </c>
      <c r="Y253">
        <f>ABS($C253-U253)/$C253*100</f>
        <v>0.83707559776472829</v>
      </c>
      <c r="Z253" s="9">
        <f t="shared" si="210"/>
        <v>4.5385044800742094</v>
      </c>
      <c r="AA253" s="9">
        <f t="shared" si="211"/>
        <v>4.354870871713544</v>
      </c>
      <c r="AB253" s="9">
        <f t="shared" si="212"/>
        <v>2.2618103648138685</v>
      </c>
      <c r="AC253" s="9">
        <f t="shared" si="213"/>
        <v>0.99352504372846795</v>
      </c>
      <c r="AD253">
        <f>ABS(Z253)</f>
        <v>4.5385044800742094</v>
      </c>
      <c r="AE253">
        <f>ABS(AA253)</f>
        <v>4.354870871713544</v>
      </c>
      <c r="AF253">
        <f t="shared" si="214"/>
        <v>2.2618103648138685</v>
      </c>
      <c r="AG253">
        <f t="shared" si="215"/>
        <v>0.99352504372846795</v>
      </c>
      <c r="AH253" s="9">
        <f t="shared" si="216"/>
        <v>20.598022915653669</v>
      </c>
      <c r="AI253" s="9">
        <f t="shared" si="217"/>
        <v>18.964900309299082</v>
      </c>
      <c r="AJ253" s="9">
        <f t="shared" si="218"/>
        <v>5.1157861263794455</v>
      </c>
      <c r="AK253" s="9">
        <f t="shared" si="219"/>
        <v>0.98709201251565415</v>
      </c>
      <c r="AL253" s="21">
        <f>Z253/C253</f>
        <v>3.8238304858013307E-2</v>
      </c>
      <c r="AM253" s="21">
        <f t="shared" si="220"/>
        <v>3.6691134875147642E-2</v>
      </c>
      <c r="AN253" s="21">
        <f t="shared" si="221"/>
        <v>1.905645232707864E-2</v>
      </c>
      <c r="AO253" s="21">
        <f t="shared" si="222"/>
        <v>8.3707559776472831E-3</v>
      </c>
      <c r="AP253" s="21">
        <f>ABS(AL253)</f>
        <v>3.8238304858013307E-2</v>
      </c>
      <c r="AQ253" s="21">
        <f t="shared" si="223"/>
        <v>3.6691134875147642E-2</v>
      </c>
      <c r="AR253" s="21">
        <f>ABS(AN253)</f>
        <v>1.905645232707864E-2</v>
      </c>
      <c r="AS253" s="21">
        <f t="shared" si="209"/>
        <v>8.3707559776472831E-3</v>
      </c>
      <c r="AT253" s="21"/>
      <c r="AZ253">
        <f t="shared" si="277"/>
        <v>173.96102699166318</v>
      </c>
      <c r="BA253">
        <f t="shared" si="261"/>
        <v>177.11387598235035</v>
      </c>
      <c r="BB253">
        <f t="shared" si="262"/>
        <v>180.9950109078251</v>
      </c>
      <c r="BC253">
        <f t="shared" si="263"/>
        <v>182.25279920525165</v>
      </c>
      <c r="BD253" s="9">
        <f t="shared" si="225"/>
        <v>10.308977008336825</v>
      </c>
      <c r="BE253" s="9">
        <f t="shared" si="226"/>
        <v>7.1561280176496496</v>
      </c>
      <c r="BF253" s="9">
        <f t="shared" si="227"/>
        <v>3.2749930921748955</v>
      </c>
      <c r="BG253" s="9">
        <f t="shared" si="228"/>
        <v>2.017204794748352</v>
      </c>
      <c r="BH253">
        <f t="shared" si="229"/>
        <v>10.308977008336825</v>
      </c>
      <c r="BI253">
        <f t="shared" si="230"/>
        <v>7.1561280176496496</v>
      </c>
      <c r="BJ253">
        <f t="shared" si="231"/>
        <v>3.2749930921748955</v>
      </c>
      <c r="BK253">
        <f t="shared" si="232"/>
        <v>2.017204794748352</v>
      </c>
      <c r="BL253" s="9">
        <f t="shared" si="233"/>
        <v>106.27500695841728</v>
      </c>
      <c r="BM253" s="9">
        <f t="shared" si="234"/>
        <v>51.210168204990303</v>
      </c>
      <c r="BN253" s="9">
        <f t="shared" si="235"/>
        <v>10.725579753793284</v>
      </c>
      <c r="BO253" s="9">
        <f t="shared" si="236"/>
        <v>4.0691151839557413</v>
      </c>
      <c r="BP253" s="21">
        <f t="shared" si="237"/>
        <v>5.5944954602252163E-2</v>
      </c>
      <c r="BQ253" s="21">
        <f t="shared" si="238"/>
        <v>3.883501309116838E-2</v>
      </c>
      <c r="BR253" s="21">
        <f t="shared" si="239"/>
        <v>1.7772795469060149E-2</v>
      </c>
      <c r="BS253" s="21">
        <f t="shared" si="240"/>
        <v>1.0947005757640033E-2</v>
      </c>
      <c r="BT253" s="21">
        <f t="shared" si="241"/>
        <v>5.5944954602252163E-2</v>
      </c>
      <c r="BU253" s="21">
        <f t="shared" si="242"/>
        <v>3.883501309116838E-2</v>
      </c>
      <c r="BV253" s="21">
        <f t="shared" si="243"/>
        <v>1.7772795469060149E-2</v>
      </c>
      <c r="BW253" s="21">
        <f t="shared" si="244"/>
        <v>1.0947005757640033E-2</v>
      </c>
      <c r="CA253">
        <f t="shared" si="264"/>
        <v>116.42819163518614</v>
      </c>
      <c r="CC253">
        <f t="shared" si="265"/>
        <v>0.49673326151134356</v>
      </c>
      <c r="CD253" s="9">
        <f t="shared" si="245"/>
        <v>116.92492489669748</v>
      </c>
      <c r="CE253">
        <f t="shared" si="246"/>
        <v>1.7650771033025308</v>
      </c>
      <c r="CG253">
        <f t="shared" si="266"/>
        <v>1.6654126233242166</v>
      </c>
      <c r="CH253" s="9">
        <f t="shared" si="247"/>
        <v>118.09360425851035</v>
      </c>
      <c r="CI253">
        <f t="shared" si="248"/>
        <v>0.5963977414896533</v>
      </c>
      <c r="CK253">
        <f t="shared" si="267"/>
        <v>2.9880671647661132</v>
      </c>
      <c r="CL253" s="9">
        <f t="shared" si="249"/>
        <v>119.41625879995225</v>
      </c>
      <c r="CM253">
        <f t="shared" si="250"/>
        <v>0.72625679995223891</v>
      </c>
      <c r="CO253">
        <f t="shared" si="268"/>
        <v>3.441573997100102</v>
      </c>
      <c r="CP253" s="9">
        <f t="shared" si="251"/>
        <v>119.86976563228625</v>
      </c>
      <c r="CQ253">
        <f t="shared" si="252"/>
        <v>1.1797636322862388</v>
      </c>
      <c r="CY253">
        <f t="shared" si="278"/>
        <v>180.9950109078251</v>
      </c>
      <c r="DA253">
        <f t="shared" si="269"/>
        <v>1.5346873998898705</v>
      </c>
      <c r="DB253" s="9">
        <f t="shared" si="253"/>
        <v>182.52969830771497</v>
      </c>
      <c r="DC253">
        <f t="shared" si="254"/>
        <v>1.740305692285034</v>
      </c>
      <c r="DE253">
        <f t="shared" si="270"/>
        <v>2.8428396011922445</v>
      </c>
      <c r="DF253" s="9">
        <f t="shared" si="255"/>
        <v>183.83785050901736</v>
      </c>
      <c r="DG253">
        <f t="shared" si="256"/>
        <v>0.43215349098264255</v>
      </c>
      <c r="DI253">
        <f t="shared" si="271"/>
        <v>3.2670571619706981</v>
      </c>
      <c r="DJ253" s="9">
        <f t="shared" si="257"/>
        <v>184.26206806979582</v>
      </c>
      <c r="DK253">
        <f t="shared" si="258"/>
        <v>7.9359302041837054E-3</v>
      </c>
      <c r="DM253">
        <f t="shared" si="272"/>
        <v>3.295131133540079</v>
      </c>
      <c r="DN253" s="9">
        <f t="shared" si="259"/>
        <v>184.29014204136519</v>
      </c>
      <c r="DO253">
        <f t="shared" si="260"/>
        <v>2.0138041365186155E-2</v>
      </c>
    </row>
    <row r="254" spans="1:119" ht="17" thickBot="1" x14ac:dyDescent="0.25">
      <c r="A254" s="3">
        <v>44144</v>
      </c>
      <c r="B254" s="4">
        <v>253</v>
      </c>
      <c r="C254" s="5"/>
      <c r="D254" s="2"/>
      <c r="E254" s="5"/>
      <c r="F254" s="2"/>
      <c r="R254">
        <f t="shared" si="273"/>
        <v>114.87765823673767</v>
      </c>
      <c r="S254">
        <f t="shared" si="274"/>
        <v>115.72868980723479</v>
      </c>
      <c r="T254">
        <f t="shared" si="275"/>
        <v>117.78527785407445</v>
      </c>
      <c r="U254">
        <f t="shared" si="276"/>
        <v>118.47142649037974</v>
      </c>
      <c r="Z254" s="9">
        <f t="shared" si="210"/>
        <v>-114.87765823673767</v>
      </c>
      <c r="AA254" s="9">
        <f t="shared" si="211"/>
        <v>-115.72868980723479</v>
      </c>
      <c r="AB254" s="9">
        <f t="shared" si="212"/>
        <v>-117.78527785407445</v>
      </c>
      <c r="AC254" s="9">
        <f t="shared" si="213"/>
        <v>-118.47142649037974</v>
      </c>
      <c r="AD254">
        <f>ABS(Z254)</f>
        <v>114.87765823673767</v>
      </c>
      <c r="AE254">
        <f>ABS(AA254)</f>
        <v>115.72868980723479</v>
      </c>
      <c r="AF254">
        <f t="shared" si="214"/>
        <v>117.78527785407445</v>
      </c>
      <c r="AG254">
        <f t="shared" si="215"/>
        <v>118.47142649037974</v>
      </c>
      <c r="AH254" s="9">
        <f t="shared" si="216"/>
        <v>13196.876361956703</v>
      </c>
      <c r="AI254" s="9">
        <f t="shared" si="217"/>
        <v>13393.129644499169</v>
      </c>
      <c r="AJ254" s="9">
        <f t="shared" si="218"/>
        <v>13873.371679161521</v>
      </c>
      <c r="AK254" s="9">
        <f t="shared" si="219"/>
        <v>14035.47889466545</v>
      </c>
      <c r="AL254" s="21"/>
      <c r="AM254" s="21"/>
      <c r="AN254" s="21"/>
      <c r="AO254" s="21"/>
      <c r="AZ254">
        <f t="shared" si="277"/>
        <v>175.61046331299707</v>
      </c>
      <c r="BA254">
        <f t="shared" si="261"/>
        <v>179.40383694799823</v>
      </c>
      <c r="BB254">
        <f t="shared" si="262"/>
        <v>182.96000676313002</v>
      </c>
      <c r="BC254">
        <f t="shared" si="263"/>
        <v>183.82621894515538</v>
      </c>
      <c r="BD254" s="9">
        <f t="shared" si="225"/>
        <v>-175.61046331299707</v>
      </c>
      <c r="BE254" s="9">
        <f t="shared" si="226"/>
        <v>-179.40383694799823</v>
      </c>
      <c r="BF254" s="9">
        <f t="shared" si="227"/>
        <v>-182.96000676313002</v>
      </c>
      <c r="BG254" s="9">
        <f t="shared" si="228"/>
        <v>-183.82621894515538</v>
      </c>
      <c r="BH254">
        <f t="shared" si="229"/>
        <v>175.61046331299707</v>
      </c>
      <c r="BI254">
        <f t="shared" si="230"/>
        <v>179.40383694799823</v>
      </c>
      <c r="BJ254">
        <f t="shared" si="231"/>
        <v>182.96000676313002</v>
      </c>
      <c r="BK254">
        <f t="shared" si="232"/>
        <v>183.82621894515538</v>
      </c>
      <c r="BL254" s="9">
        <f t="shared" si="233"/>
        <v>30839.034825005489</v>
      </c>
      <c r="BM254" s="9">
        <f t="shared" si="234"/>
        <v>32185.736711663936</v>
      </c>
      <c r="BN254" s="9">
        <f t="shared" si="235"/>
        <v>33474.364074764584</v>
      </c>
      <c r="BO254" s="9">
        <f t="shared" si="236"/>
        <v>33792.078771672204</v>
      </c>
      <c r="BP254" s="21"/>
      <c r="BQ254" s="21"/>
      <c r="BR254" s="21"/>
      <c r="BS254" s="21"/>
      <c r="CA254">
        <f t="shared" si="264"/>
        <v>117.78527785407445</v>
      </c>
      <c r="CC254">
        <f t="shared" si="265"/>
        <v>0.6343897346916586</v>
      </c>
      <c r="CD254" s="9">
        <f t="shared" si="245"/>
        <v>118.4196675887661</v>
      </c>
      <c r="CE254">
        <f t="shared" si="246"/>
        <v>118.4196675887661</v>
      </c>
      <c r="CG254">
        <f t="shared" si="266"/>
        <v>1.5544151177272911</v>
      </c>
      <c r="CH254" s="9">
        <f t="shared" si="247"/>
        <v>119.33969297180174</v>
      </c>
      <c r="CI254">
        <f t="shared" si="248"/>
        <v>119.33969297180174</v>
      </c>
      <c r="CK254">
        <f t="shared" si="267"/>
        <v>1.9116197404867648</v>
      </c>
      <c r="CL254" s="9">
        <f t="shared" si="249"/>
        <v>119.69689759456122</v>
      </c>
      <c r="CM254">
        <f t="shared" si="250"/>
        <v>119.69689759456122</v>
      </c>
      <c r="CO254">
        <f t="shared" si="268"/>
        <v>1.648914507837963</v>
      </c>
      <c r="CP254" s="9">
        <f t="shared" si="251"/>
        <v>119.43419236191241</v>
      </c>
      <c r="CQ254">
        <f t="shared" si="252"/>
        <v>119.43419236191241</v>
      </c>
      <c r="CY254">
        <f t="shared" si="278"/>
        <v>182.96000676313002</v>
      </c>
      <c r="DA254">
        <f t="shared" si="269"/>
        <v>1.6035367527562783</v>
      </c>
      <c r="DB254" s="9">
        <f t="shared" si="253"/>
        <v>184.56354351588629</v>
      </c>
      <c r="DC254">
        <f t="shared" si="254"/>
        <v>184.56354351588629</v>
      </c>
      <c r="DE254">
        <f t="shared" si="270"/>
        <v>2.5268158526728079</v>
      </c>
      <c r="DF254" s="9">
        <f t="shared" si="255"/>
        <v>185.48682261580282</v>
      </c>
      <c r="DG254">
        <f t="shared" si="256"/>
        <v>185.48682261580282</v>
      </c>
      <c r="DI254">
        <f t="shared" si="271"/>
        <v>2.407696699571285</v>
      </c>
      <c r="DJ254" s="9">
        <f t="shared" si="257"/>
        <v>185.36770346270131</v>
      </c>
      <c r="DK254">
        <f t="shared" si="258"/>
        <v>185.36770346270131</v>
      </c>
      <c r="DM254">
        <f t="shared" si="272"/>
        <v>2.1512147942578426</v>
      </c>
      <c r="DN254" s="9">
        <f t="shared" si="259"/>
        <v>185.11122155738786</v>
      </c>
      <c r="DO254">
        <f t="shared" si="260"/>
        <v>185.11122155738786</v>
      </c>
    </row>
    <row r="255" spans="1:119" x14ac:dyDescent="0.2">
      <c r="A255" s="3">
        <v>44145</v>
      </c>
      <c r="B255" s="4">
        <v>254</v>
      </c>
      <c r="C255" s="2"/>
      <c r="D255" s="2"/>
      <c r="E255" s="2"/>
      <c r="F255" s="2"/>
      <c r="AD255">
        <f>SUM(AD2:AD254)</f>
        <v>938.05956838380848</v>
      </c>
      <c r="AE255">
        <f>SUM(AE2:AE254)</f>
        <v>682.1346178009826</v>
      </c>
      <c r="AF255">
        <f>SUM(AF2:AF254)</f>
        <v>560.90588627721365</v>
      </c>
      <c r="AG255">
        <f>SUM(AG2:AG254)</f>
        <v>545.86522402293895</v>
      </c>
      <c r="AH255" s="25">
        <f t="shared" ref="AH255:AL255" si="279">SUM(AH2:AH254)</f>
        <v>17658.912264798189</v>
      </c>
      <c r="AI255" s="26">
        <f>SUM(AI2:AI254)</f>
        <v>15817.085733816166</v>
      </c>
      <c r="AJ255" s="26">
        <f>SUM(AJ2:AJ254)</f>
        <v>15516.94451237754</v>
      </c>
      <c r="AK255" s="26">
        <f>SUM(AK2:AK254)</f>
        <v>15558.67632271595</v>
      </c>
      <c r="AL255" s="25">
        <f t="shared" si="279"/>
        <v>3.1458216541468267</v>
      </c>
      <c r="AP255" s="27">
        <f>SUM(AP2:AP253)</f>
        <v>9.3757299104998406</v>
      </c>
      <c r="AQ255" s="27">
        <f>SUM(AQ2:AQ253)</f>
        <v>6.4633456033848402</v>
      </c>
      <c r="AR255" s="27">
        <f>SUM(AR2:AR253)</f>
        <v>5.1045944818027804</v>
      </c>
      <c r="AS255" s="27">
        <f>SUM(AS2:AS253)</f>
        <v>4.9309375250089484</v>
      </c>
      <c r="AT255" s="27"/>
      <c r="BD255" s="9"/>
      <c r="BE255" s="9"/>
      <c r="BF255" s="9"/>
      <c r="BG255" s="9"/>
    </row>
    <row r="256" spans="1:119" x14ac:dyDescent="0.2">
      <c r="A256" s="3">
        <v>44146</v>
      </c>
      <c r="B256" s="4">
        <v>255</v>
      </c>
      <c r="C256" s="2"/>
      <c r="D256" s="2"/>
      <c r="E256" s="2"/>
      <c r="F256" s="2"/>
      <c r="AZ256" s="26">
        <f>SUM(AZ2:AZ254)</f>
        <v>39919.574667856745</v>
      </c>
      <c r="BA256" s="26">
        <f>SUM(BA2:BA254)</f>
        <v>39907.079656110465</v>
      </c>
      <c r="BB256" s="26">
        <f>SUM(BB2:BB254)</f>
        <v>39908.171636157887</v>
      </c>
      <c r="BC256" s="26">
        <f>SUM(BC2:BC254)</f>
        <v>39910.208332887247</v>
      </c>
      <c r="BH256" s="25">
        <f>SUM(BH2:BH254)</f>
        <v>1285.4272527778337</v>
      </c>
      <c r="BI256" s="25">
        <f>SUM(BI2:BI254)</f>
        <v>1076.6697995769669</v>
      </c>
      <c r="BJ256" s="25">
        <f>SUM(BJ2:BJ254)</f>
        <v>920.0872075611353</v>
      </c>
      <c r="BK256" s="25">
        <f>SUM(BK2:BK254)</f>
        <v>882.98404624438592</v>
      </c>
      <c r="BL256" s="26">
        <f>SUM(BL2:BL254)</f>
        <v>42077.347582907889</v>
      </c>
      <c r="BM256" s="26">
        <f>SUM(BM2:BM254)</f>
        <v>38952.692899931491</v>
      </c>
      <c r="BN256" s="26">
        <f>SUM(BN2:BN254)</f>
        <v>37957.926393472502</v>
      </c>
      <c r="BO256" s="26">
        <f>SUM(BO2:BO254)</f>
        <v>37779.365222041022</v>
      </c>
      <c r="BT256" s="27">
        <f>SUM(BT2:BT253)</f>
        <v>7.5493279735659851</v>
      </c>
      <c r="BU256" s="27">
        <f>SUM(BU2:BU253)</f>
        <v>6.0858885554355657</v>
      </c>
      <c r="BV256" s="27">
        <f>SUM(BV2:BV253)</f>
        <v>4.9858610209581302</v>
      </c>
      <c r="BW256" s="27">
        <f>SUM(BW2:BW253)</f>
        <v>4.7276839938210546</v>
      </c>
    </row>
    <row r="257" spans="1:6" x14ac:dyDescent="0.2">
      <c r="A257" s="3">
        <v>44147</v>
      </c>
      <c r="B257" s="4">
        <v>256</v>
      </c>
      <c r="C257" s="2"/>
      <c r="D257" s="2"/>
      <c r="E257" s="2"/>
      <c r="F257" s="2"/>
    </row>
    <row r="258" spans="1:6" x14ac:dyDescent="0.2">
      <c r="A258" s="3">
        <v>44148</v>
      </c>
      <c r="B258" s="4">
        <v>257</v>
      </c>
      <c r="C258" s="2"/>
      <c r="D258" s="2"/>
      <c r="E258" s="2"/>
      <c r="F258" s="2"/>
    </row>
  </sheetData>
  <mergeCells count="4">
    <mergeCell ref="AU3:AW3"/>
    <mergeCell ref="AU14:AW14"/>
    <mergeCell ref="CS4:CU4"/>
    <mergeCell ref="CS16:CU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N267"/>
  <sheetViews>
    <sheetView topLeftCell="B1" zoomScale="82" workbookViewId="0">
      <selection activeCell="K250" sqref="K250"/>
    </sheetView>
  </sheetViews>
  <sheetFormatPr baseColWidth="10" defaultRowHeight="16" x14ac:dyDescent="0.2"/>
  <cols>
    <col min="4" max="4" width="23.1640625" bestFit="1" customWidth="1"/>
    <col min="5" max="5" width="25.5" bestFit="1" customWidth="1"/>
    <col min="6" max="6" width="25.83203125" bestFit="1" customWidth="1"/>
    <col min="7" max="7" width="25.1640625" bestFit="1" customWidth="1"/>
    <col min="10" max="10" width="29.5" bestFit="1" customWidth="1"/>
    <col min="11" max="11" width="11.6640625" bestFit="1" customWidth="1"/>
    <col min="13" max="13" width="30" bestFit="1" customWidth="1"/>
  </cols>
  <sheetData>
    <row r="1" spans="1:14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4</v>
      </c>
      <c r="F1" s="2" t="s">
        <v>3</v>
      </c>
      <c r="I1" s="31" t="s">
        <v>8</v>
      </c>
      <c r="J1" s="31" t="s">
        <v>60</v>
      </c>
      <c r="K1" s="31" t="s">
        <v>21</v>
      </c>
      <c r="L1" s="31" t="s">
        <v>38</v>
      </c>
      <c r="M1" s="31" t="s">
        <v>60</v>
      </c>
      <c r="N1" s="31" t="s">
        <v>21</v>
      </c>
    </row>
    <row r="2" spans="1:14" x14ac:dyDescent="0.2">
      <c r="A2" s="3">
        <v>43777</v>
      </c>
      <c r="B2" s="4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  <c r="J2" t="s">
        <v>59</v>
      </c>
      <c r="M2" t="s">
        <v>59</v>
      </c>
    </row>
    <row r="3" spans="1:14" x14ac:dyDescent="0.2">
      <c r="A3" s="3">
        <v>43780</v>
      </c>
      <c r="B3" s="4">
        <v>2</v>
      </c>
      <c r="C3" s="1">
        <v>64.460991000000007</v>
      </c>
      <c r="D3" s="2">
        <v>81821200</v>
      </c>
      <c r="E3" s="1">
        <v>176.658142</v>
      </c>
      <c r="F3" s="2">
        <v>1594600</v>
      </c>
      <c r="J3" t="s">
        <v>59</v>
      </c>
      <c r="M3" t="s">
        <v>59</v>
      </c>
    </row>
    <row r="4" spans="1:14" x14ac:dyDescent="0.2">
      <c r="A4" s="3">
        <v>43781</v>
      </c>
      <c r="B4" s="4">
        <v>3</v>
      </c>
      <c r="C4" s="1">
        <v>64.401978</v>
      </c>
      <c r="D4" s="2">
        <v>87388800</v>
      </c>
      <c r="E4" s="1">
        <v>177.810913</v>
      </c>
      <c r="F4" s="2">
        <v>1816900</v>
      </c>
      <c r="J4" t="s">
        <v>59</v>
      </c>
      <c r="M4" t="s">
        <v>59</v>
      </c>
    </row>
    <row r="5" spans="1:14" x14ac:dyDescent="0.2">
      <c r="A5" s="3">
        <v>43782</v>
      </c>
      <c r="B5" s="4">
        <v>4</v>
      </c>
      <c r="C5" s="1">
        <v>65.019051000000005</v>
      </c>
      <c r="D5" s="2">
        <v>102734400</v>
      </c>
      <c r="E5" s="1">
        <v>177.752319</v>
      </c>
      <c r="F5" s="2">
        <v>1855200</v>
      </c>
      <c r="J5" t="s">
        <v>59</v>
      </c>
      <c r="M5" t="s">
        <v>59</v>
      </c>
    </row>
    <row r="6" spans="1:14" x14ac:dyDescent="0.2">
      <c r="A6" s="3">
        <v>43783</v>
      </c>
      <c r="B6" s="4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  <c r="J6" t="s">
        <v>59</v>
      </c>
      <c r="M6" t="s">
        <v>59</v>
      </c>
    </row>
    <row r="7" spans="1:14" x14ac:dyDescent="0.2">
      <c r="A7" s="3">
        <v>43784</v>
      </c>
      <c r="B7" s="4">
        <v>6</v>
      </c>
      <c r="C7" s="1">
        <v>65.336212000000003</v>
      </c>
      <c r="D7" s="2">
        <v>100206400</v>
      </c>
      <c r="E7" s="1">
        <v>178.43956</v>
      </c>
      <c r="F7" s="2">
        <v>3242700</v>
      </c>
      <c r="J7">
        <f>(0.4*C6)+(0.3*C5)+(0.1*C4)+(0.1*C3)+(0.1*C2)</f>
        <v>64.615130600000015</v>
      </c>
      <c r="K7">
        <f>ABS(C7-J7)/C7</f>
        <v>1.1036473923526337E-2</v>
      </c>
      <c r="M7">
        <f>(0.4*E6)+(0.3*E5)+(0.1*E4)+(0.1*E3)+(0.1*E2)</f>
        <v>177.02666170000001</v>
      </c>
      <c r="N7">
        <f>ABS(E7-M7)/E7</f>
        <v>7.9180776953271734E-3</v>
      </c>
    </row>
    <row r="8" spans="1:14" x14ac:dyDescent="0.2">
      <c r="A8" s="3">
        <v>43787</v>
      </c>
      <c r="B8" s="4">
        <v>7</v>
      </c>
      <c r="C8" s="1">
        <v>65.665633999999997</v>
      </c>
      <c r="D8" s="2">
        <v>86703200</v>
      </c>
      <c r="E8" s="1">
        <v>176.52507</v>
      </c>
      <c r="F8" s="2">
        <v>2405800</v>
      </c>
      <c r="J8">
        <f>(0.4*C7)+(0.3*C6)+(0.1*C5)+(0.1*C4)+(0.1*C3)</f>
        <v>64.893434800000009</v>
      </c>
      <c r="K8">
        <f t="shared" ref="K8:K71" si="0">ABS(C8-J8)/C8</f>
        <v>1.1759563609786951E-2</v>
      </c>
      <c r="M8">
        <f t="shared" ref="M8:M71" si="1">(0.4*E7)+(0.3*E6)+(0.1*E5)+(0.1*E4)+(0.1*E3)</f>
        <v>177.51130380000001</v>
      </c>
      <c r="N8">
        <f t="shared" ref="N8:N71" si="2">ABS(E8-M8)/E8</f>
        <v>5.5869333460681131E-3</v>
      </c>
    </row>
    <row r="9" spans="1:14" x14ac:dyDescent="0.2">
      <c r="A9" s="3">
        <v>43788</v>
      </c>
      <c r="B9" s="4">
        <v>8</v>
      </c>
      <c r="C9" s="1">
        <v>65.466507000000007</v>
      </c>
      <c r="D9" s="2">
        <v>76167200</v>
      </c>
      <c r="E9" s="1">
        <v>176.839249</v>
      </c>
      <c r="F9" s="2">
        <v>2673200</v>
      </c>
      <c r="J9">
        <f t="shared" ref="J9:J72" si="3">(0.4*C8)+(0.3*C7)+(0.1*C6)+(0.1*C5)+(0.1*C4)</f>
        <v>65.266136099999997</v>
      </c>
      <c r="K9">
        <f t="shared" si="0"/>
        <v>3.0606627599668633E-3</v>
      </c>
      <c r="M9">
        <f t="shared" si="1"/>
        <v>177.33600000000001</v>
      </c>
      <c r="N9">
        <f t="shared" si="2"/>
        <v>2.8090540013547415E-3</v>
      </c>
    </row>
    <row r="10" spans="1:14" x14ac:dyDescent="0.2">
      <c r="A10" s="3">
        <v>43789</v>
      </c>
      <c r="B10" s="4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  <c r="J10">
        <f t="shared" si="3"/>
        <v>65.378735300000002</v>
      </c>
      <c r="K10">
        <f t="shared" si="0"/>
        <v>1.0422159082408988E-2</v>
      </c>
      <c r="M10">
        <f t="shared" si="1"/>
        <v>176.95018930000001</v>
      </c>
      <c r="N10">
        <f t="shared" si="2"/>
        <v>1.7001396172737264E-2</v>
      </c>
    </row>
    <row r="11" spans="1:14" x14ac:dyDescent="0.2">
      <c r="A11" s="3">
        <v>43790</v>
      </c>
      <c r="B11" s="4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  <c r="J11">
        <f t="shared" si="3"/>
        <v>65.078803100000002</v>
      </c>
      <c r="K11">
        <f t="shared" si="0"/>
        <v>1.0316582344768628E-2</v>
      </c>
      <c r="M11">
        <f t="shared" si="1"/>
        <v>175.7828509</v>
      </c>
      <c r="N11">
        <f t="shared" si="2"/>
        <v>1.4241237537492173E-2</v>
      </c>
    </row>
    <row r="12" spans="1:14" x14ac:dyDescent="0.2">
      <c r="A12" s="3">
        <v>43791</v>
      </c>
      <c r="B12" s="4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  <c r="J12">
        <f t="shared" si="3"/>
        <v>64.823855300000005</v>
      </c>
      <c r="K12">
        <f t="shared" si="0"/>
        <v>7.2427713303176216E-3</v>
      </c>
      <c r="M12">
        <f t="shared" si="1"/>
        <v>174.70386660000003</v>
      </c>
      <c r="N12">
        <f t="shared" si="2"/>
        <v>6.5331926415055051E-3</v>
      </c>
    </row>
    <row r="13" spans="1:14" x14ac:dyDescent="0.2">
      <c r="A13" s="3">
        <v>43794</v>
      </c>
      <c r="B13" s="4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  <c r="J13">
        <f t="shared" si="3"/>
        <v>64.651022900000015</v>
      </c>
      <c r="K13">
        <f t="shared" si="0"/>
        <v>1.2752999992303582E-2</v>
      </c>
      <c r="M13">
        <f t="shared" si="1"/>
        <v>174.15799120000003</v>
      </c>
      <c r="N13">
        <f t="shared" si="2"/>
        <v>4.9799083064130554E-3</v>
      </c>
    </row>
    <row r="14" spans="1:14" x14ac:dyDescent="0.2">
      <c r="A14" s="3">
        <v>43795</v>
      </c>
      <c r="B14" s="4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  <c r="J14">
        <f t="shared" si="3"/>
        <v>64.960300400000008</v>
      </c>
      <c r="K14">
        <f t="shared" si="0"/>
        <v>2.2338809275560486E-4</v>
      </c>
      <c r="M14">
        <f t="shared" si="1"/>
        <v>173.80356610000001</v>
      </c>
      <c r="N14">
        <f t="shared" si="2"/>
        <v>8.3575876121914569E-3</v>
      </c>
    </row>
    <row r="15" spans="1:14" x14ac:dyDescent="0.2">
      <c r="A15" s="3">
        <v>43796</v>
      </c>
      <c r="B15" s="4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  <c r="J15">
        <f t="shared" si="3"/>
        <v>64.983413500000012</v>
      </c>
      <c r="K15">
        <f t="shared" si="0"/>
        <v>1.3123514893830793E-2</v>
      </c>
      <c r="M15">
        <f t="shared" si="1"/>
        <v>174.183516</v>
      </c>
      <c r="N15">
        <f t="shared" si="2"/>
        <v>1.1174877822699441E-2</v>
      </c>
    </row>
    <row r="16" spans="1:14" x14ac:dyDescent="0.2">
      <c r="A16" s="3">
        <v>43798</v>
      </c>
      <c r="B16" s="4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  <c r="J16">
        <f t="shared" si="3"/>
        <v>65.257286800000017</v>
      </c>
      <c r="K16">
        <f t="shared" si="0"/>
        <v>6.7764255295248328E-3</v>
      </c>
      <c r="M16">
        <f t="shared" si="1"/>
        <v>175.05926679999999</v>
      </c>
      <c r="N16">
        <f t="shared" si="2"/>
        <v>1.3610275156139223E-3</v>
      </c>
    </row>
    <row r="17" spans="1:14" x14ac:dyDescent="0.2">
      <c r="A17" s="3">
        <v>43801</v>
      </c>
      <c r="B17" s="4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  <c r="J17">
        <f t="shared" si="3"/>
        <v>65.51714650000001</v>
      </c>
      <c r="K17">
        <f t="shared" si="0"/>
        <v>8.843245708945938E-3</v>
      </c>
      <c r="M17">
        <f t="shared" si="1"/>
        <v>175.17806730000001</v>
      </c>
      <c r="N17">
        <f t="shared" si="2"/>
        <v>2.3565727016379427E-2</v>
      </c>
    </row>
    <row r="18" spans="1:14" x14ac:dyDescent="0.2">
      <c r="A18" s="3">
        <v>43802</v>
      </c>
      <c r="B18" s="4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  <c r="J18">
        <f t="shared" si="3"/>
        <v>65.318745699999994</v>
      </c>
      <c r="K18">
        <f t="shared" si="0"/>
        <v>2.4046903189462399E-2</v>
      </c>
      <c r="M18">
        <f t="shared" si="1"/>
        <v>173.51885859999999</v>
      </c>
      <c r="N18">
        <f t="shared" si="2"/>
        <v>2.4271253982307037E-2</v>
      </c>
    </row>
    <row r="19" spans="1:14" x14ac:dyDescent="0.2">
      <c r="A19" s="3">
        <v>43803</v>
      </c>
      <c r="B19" s="4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  <c r="J19">
        <f t="shared" si="3"/>
        <v>64.649308200000007</v>
      </c>
      <c r="K19">
        <f t="shared" si="0"/>
        <v>4.6841502642519794E-3</v>
      </c>
      <c r="M19">
        <f t="shared" si="1"/>
        <v>171.7781511</v>
      </c>
      <c r="N19">
        <f t="shared" si="2"/>
        <v>1.013222154476213E-2</v>
      </c>
    </row>
    <row r="20" spans="1:14" x14ac:dyDescent="0.2">
      <c r="A20" s="3">
        <v>43804</v>
      </c>
      <c r="B20" s="4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  <c r="J20">
        <f t="shared" si="3"/>
        <v>64.523924100000002</v>
      </c>
      <c r="K20">
        <f t="shared" si="0"/>
        <v>1.1762888794890472E-2</v>
      </c>
      <c r="M20">
        <f t="shared" si="1"/>
        <v>171.1036623</v>
      </c>
      <c r="N20">
        <f t="shared" si="2"/>
        <v>1.5402217494876374E-3</v>
      </c>
    </row>
    <row r="21" spans="1:14" x14ac:dyDescent="0.2">
      <c r="A21" s="3">
        <v>43805</v>
      </c>
      <c r="B21" s="4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  <c r="J21">
        <f t="shared" si="3"/>
        <v>64.864173500000007</v>
      </c>
      <c r="K21">
        <f t="shared" si="0"/>
        <v>2.5377581409355282E-2</v>
      </c>
      <c r="M21">
        <f t="shared" si="1"/>
        <v>170.93773649999997</v>
      </c>
      <c r="N21">
        <f t="shared" si="2"/>
        <v>7.6998524562383076E-3</v>
      </c>
    </row>
    <row r="22" spans="1:14" x14ac:dyDescent="0.2">
      <c r="A22" s="3">
        <v>43808</v>
      </c>
      <c r="B22" s="4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  <c r="J22">
        <f t="shared" si="3"/>
        <v>65.51640119999999</v>
      </c>
      <c r="K22">
        <f t="shared" si="0"/>
        <v>1.5998260567015186E-3</v>
      </c>
      <c r="M22">
        <f t="shared" si="1"/>
        <v>171.21853329999999</v>
      </c>
      <c r="N22">
        <f t="shared" si="2"/>
        <v>5.4441492698605715E-4</v>
      </c>
    </row>
    <row r="23" spans="1:14" x14ac:dyDescent="0.2">
      <c r="A23" s="3">
        <v>43809</v>
      </c>
      <c r="B23" s="4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  <c r="J23">
        <f t="shared" si="3"/>
        <v>65.556968400000002</v>
      </c>
      <c r="K23">
        <f t="shared" si="0"/>
        <v>6.7863084948634397E-3</v>
      </c>
      <c r="M23">
        <f t="shared" si="1"/>
        <v>171.23424070000004</v>
      </c>
      <c r="N23">
        <f t="shared" si="2"/>
        <v>2.1318004485050288E-3</v>
      </c>
    </row>
    <row r="24" spans="1:14" x14ac:dyDescent="0.2">
      <c r="A24" s="3">
        <v>43810</v>
      </c>
      <c r="B24" s="4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  <c r="J24">
        <f t="shared" si="3"/>
        <v>65.707671400000009</v>
      </c>
      <c r="K24">
        <f t="shared" si="0"/>
        <v>1.2922366199220927E-2</v>
      </c>
      <c r="M24">
        <f t="shared" si="1"/>
        <v>171.05751040000004</v>
      </c>
      <c r="N24">
        <f t="shared" si="2"/>
        <v>1.0107293061092305E-2</v>
      </c>
    </row>
    <row r="25" spans="1:14" x14ac:dyDescent="0.2">
      <c r="A25" s="3">
        <v>43811</v>
      </c>
      <c r="B25" s="4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  <c r="J25">
        <f t="shared" si="3"/>
        <v>66.175269900000004</v>
      </c>
      <c r="K25">
        <f t="shared" si="0"/>
        <v>8.4247679094087806E-3</v>
      </c>
      <c r="M25">
        <f t="shared" si="1"/>
        <v>171.82427810000002</v>
      </c>
      <c r="N25">
        <f t="shared" si="2"/>
        <v>1.3405584291975137E-2</v>
      </c>
    </row>
    <row r="26" spans="1:14" x14ac:dyDescent="0.2">
      <c r="A26" s="3">
        <v>43812</v>
      </c>
      <c r="B26" s="4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  <c r="J26">
        <f t="shared" si="3"/>
        <v>66.483314300000004</v>
      </c>
      <c r="K26">
        <f t="shared" si="0"/>
        <v>1.7169010725406695E-2</v>
      </c>
      <c r="M26">
        <f t="shared" si="1"/>
        <v>172.94941230000003</v>
      </c>
      <c r="N26">
        <f t="shared" si="2"/>
        <v>4.6445858619372721E-3</v>
      </c>
    </row>
    <row r="27" spans="1:14" x14ac:dyDescent="0.2">
      <c r="A27" s="3">
        <v>43815</v>
      </c>
      <c r="B27" s="4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  <c r="J27">
        <f t="shared" si="3"/>
        <v>66.898555000000002</v>
      </c>
      <c r="K27">
        <f t="shared" si="0"/>
        <v>2.7674521477266002E-2</v>
      </c>
      <c r="M27">
        <f t="shared" si="1"/>
        <v>173.24885690000002</v>
      </c>
      <c r="N27">
        <f t="shared" si="2"/>
        <v>3.5719136787861166E-4</v>
      </c>
    </row>
    <row r="28" spans="1:14" x14ac:dyDescent="0.2">
      <c r="A28" s="3">
        <v>43816</v>
      </c>
      <c r="B28" s="4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  <c r="J28">
        <f t="shared" si="3"/>
        <v>67.745496299999999</v>
      </c>
      <c r="K28">
        <f t="shared" si="0"/>
        <v>1.7296081654764605E-2</v>
      </c>
      <c r="M28">
        <f t="shared" si="1"/>
        <v>173.1850354</v>
      </c>
      <c r="N28">
        <f t="shared" si="2"/>
        <v>1.7091248159739278E-3</v>
      </c>
    </row>
    <row r="29" spans="1:14" x14ac:dyDescent="0.2">
      <c r="A29" s="3">
        <v>43817</v>
      </c>
      <c r="B29" s="4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  <c r="J29">
        <f t="shared" si="3"/>
        <v>68.310941999999997</v>
      </c>
      <c r="K29">
        <f t="shared" si="0"/>
        <v>6.720502419462396E-3</v>
      </c>
      <c r="M29">
        <f t="shared" si="1"/>
        <v>173.4206648</v>
      </c>
      <c r="N29">
        <f t="shared" si="2"/>
        <v>1.144065404627409E-2</v>
      </c>
    </row>
    <row r="30" spans="1:14" x14ac:dyDescent="0.2">
      <c r="A30" s="3">
        <v>43818</v>
      </c>
      <c r="B30" s="4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  <c r="J30">
        <f t="shared" si="3"/>
        <v>68.509094099999999</v>
      </c>
      <c r="K30">
        <f t="shared" si="0"/>
        <v>4.835290509211978E-3</v>
      </c>
      <c r="M30">
        <f t="shared" si="1"/>
        <v>172.73832709999999</v>
      </c>
      <c r="N30">
        <f t="shared" si="2"/>
        <v>3.1558375500383385E-3</v>
      </c>
    </row>
    <row r="31" spans="1:14" x14ac:dyDescent="0.2">
      <c r="A31" s="3">
        <v>43819</v>
      </c>
      <c r="B31" s="4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  <c r="J31">
        <f t="shared" si="3"/>
        <v>68.707244900000006</v>
      </c>
      <c r="K31">
        <f t="shared" si="0"/>
        <v>1.1438093326807628E-4</v>
      </c>
      <c r="M31">
        <f t="shared" si="1"/>
        <v>172.7942903</v>
      </c>
      <c r="N31">
        <f t="shared" si="2"/>
        <v>2.3241344328815707E-3</v>
      </c>
    </row>
    <row r="32" spans="1:14" x14ac:dyDescent="0.2">
      <c r="A32" s="3">
        <v>43822</v>
      </c>
      <c r="B32" s="4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  <c r="J32">
        <f t="shared" si="3"/>
        <v>68.783706100000003</v>
      </c>
      <c r="K32">
        <f t="shared" si="0"/>
        <v>1.4848601216245472E-2</v>
      </c>
      <c r="M32">
        <f t="shared" si="1"/>
        <v>173.07704470000002</v>
      </c>
      <c r="N32">
        <f t="shared" si="2"/>
        <v>8.0486750043919607E-4</v>
      </c>
    </row>
    <row r="33" spans="1:14" x14ac:dyDescent="0.2">
      <c r="A33" s="3">
        <v>43823</v>
      </c>
      <c r="B33" s="4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  <c r="J33">
        <f t="shared" si="3"/>
        <v>69.193287700000013</v>
      </c>
      <c r="K33">
        <f t="shared" si="0"/>
        <v>9.9236210754364562E-3</v>
      </c>
      <c r="M33">
        <f t="shared" si="1"/>
        <v>173.06820980000001</v>
      </c>
      <c r="N33">
        <f t="shared" si="2"/>
        <v>1.7584308341906787E-4</v>
      </c>
    </row>
    <row r="34" spans="1:14" x14ac:dyDescent="0.2">
      <c r="A34" s="3">
        <v>43825</v>
      </c>
      <c r="B34" s="4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  <c r="J34">
        <f t="shared" si="3"/>
        <v>69.532308200000003</v>
      </c>
      <c r="K34">
        <f t="shared" si="0"/>
        <v>2.442824385290935E-2</v>
      </c>
      <c r="M34">
        <f t="shared" si="1"/>
        <v>172.99850459999999</v>
      </c>
      <c r="N34">
        <f t="shared" si="2"/>
        <v>3.7991822836603551E-3</v>
      </c>
    </row>
    <row r="35" spans="1:14" x14ac:dyDescent="0.2">
      <c r="A35" s="3">
        <v>43826</v>
      </c>
      <c r="B35" s="4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  <c r="J35">
        <f t="shared" si="3"/>
        <v>70.211581600000002</v>
      </c>
      <c r="K35">
        <f t="shared" si="0"/>
        <v>1.4523850785737718E-2</v>
      </c>
      <c r="M35">
        <f t="shared" si="1"/>
        <v>173.36274710000001</v>
      </c>
      <c r="N35">
        <f t="shared" si="2"/>
        <v>5.6089102621681474E-4</v>
      </c>
    </row>
    <row r="36" spans="1:14" x14ac:dyDescent="0.2">
      <c r="A36" s="3">
        <v>43829</v>
      </c>
      <c r="B36" s="4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  <c r="J36">
        <f t="shared" si="3"/>
        <v>70.721223500000008</v>
      </c>
      <c r="K36">
        <f t="shared" si="0"/>
        <v>1.3227276727976217E-2</v>
      </c>
      <c r="M36">
        <f t="shared" si="1"/>
        <v>173.35489800000005</v>
      </c>
      <c r="N36">
        <f t="shared" si="2"/>
        <v>8.5608160274786688E-4</v>
      </c>
    </row>
    <row r="37" spans="1:14" x14ac:dyDescent="0.2">
      <c r="A37" s="3">
        <v>43830</v>
      </c>
      <c r="B37" s="4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  <c r="J37">
        <f t="shared" si="3"/>
        <v>71.139655900000008</v>
      </c>
      <c r="K37">
        <f t="shared" si="0"/>
        <v>1.4588798064429091E-2</v>
      </c>
      <c r="M37">
        <f t="shared" si="1"/>
        <v>173.25965410000003</v>
      </c>
      <c r="N37">
        <f t="shared" si="2"/>
        <v>2.9716860542044147E-3</v>
      </c>
    </row>
    <row r="38" spans="1:14" x14ac:dyDescent="0.2">
      <c r="A38" s="3">
        <v>43832</v>
      </c>
      <c r="B38" s="4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  <c r="J38">
        <f t="shared" si="3"/>
        <v>71.618565099999998</v>
      </c>
      <c r="K38">
        <f t="shared" si="0"/>
        <v>3.0084989659133712E-2</v>
      </c>
      <c r="M38">
        <f t="shared" si="1"/>
        <v>173.4746581</v>
      </c>
      <c r="N38">
        <f t="shared" si="2"/>
        <v>2.2661684386398779E-2</v>
      </c>
    </row>
    <row r="39" spans="1:14" x14ac:dyDescent="0.2">
      <c r="A39" s="3">
        <v>43833</v>
      </c>
      <c r="B39" s="4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  <c r="J39">
        <f t="shared" si="3"/>
        <v>72.612771399999986</v>
      </c>
      <c r="K39">
        <f t="shared" si="0"/>
        <v>6.966187019053203E-3</v>
      </c>
      <c r="M39">
        <f t="shared" si="1"/>
        <v>175.14467930000001</v>
      </c>
      <c r="N39">
        <f t="shared" si="2"/>
        <v>2.6054553541107672E-3</v>
      </c>
    </row>
    <row r="40" spans="1:14" x14ac:dyDescent="0.2">
      <c r="A40" s="3">
        <v>43836</v>
      </c>
      <c r="B40" s="4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  <c r="J40">
        <f t="shared" si="3"/>
        <v>72.911716999999996</v>
      </c>
      <c r="K40">
        <f t="shared" si="0"/>
        <v>1.0760517572127877E-2</v>
      </c>
      <c r="M40">
        <f t="shared" si="1"/>
        <v>175.51481769999998</v>
      </c>
      <c r="N40">
        <f t="shared" si="2"/>
        <v>7.1037782574769259E-3</v>
      </c>
    </row>
    <row r="41" spans="1:14" x14ac:dyDescent="0.2">
      <c r="A41" s="3">
        <v>43837</v>
      </c>
      <c r="B41" s="4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  <c r="J41">
        <f t="shared" si="3"/>
        <v>73.188785500000009</v>
      </c>
      <c r="K41">
        <f t="shared" si="0"/>
        <v>2.3092106218276427E-3</v>
      </c>
      <c r="M41">
        <f t="shared" si="1"/>
        <v>174.83935060000002</v>
      </c>
      <c r="N41">
        <f t="shared" si="2"/>
        <v>2.6631207601821812E-3</v>
      </c>
    </row>
    <row r="42" spans="1:14" x14ac:dyDescent="0.2">
      <c r="A42" s="3">
        <v>43838</v>
      </c>
      <c r="B42" s="4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  <c r="J42">
        <f t="shared" si="3"/>
        <v>73.370225599999998</v>
      </c>
      <c r="K42">
        <f t="shared" si="0"/>
        <v>1.566998919843017E-2</v>
      </c>
      <c r="M42">
        <f t="shared" si="1"/>
        <v>174.7205563</v>
      </c>
      <c r="N42">
        <f t="shared" si="2"/>
        <v>1.1363841599275209E-3</v>
      </c>
    </row>
    <row r="43" spans="1:14" x14ac:dyDescent="0.2">
      <c r="A43" s="3">
        <v>43839</v>
      </c>
      <c r="B43" s="4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  <c r="J43">
        <f t="shared" si="3"/>
        <v>73.889452599999998</v>
      </c>
      <c r="K43">
        <f t="shared" si="0"/>
        <v>2.9322142346699536E-2</v>
      </c>
      <c r="M43">
        <f t="shared" si="1"/>
        <v>174.8589872</v>
      </c>
      <c r="N43">
        <f t="shared" si="2"/>
        <v>5.4001566933271229E-3</v>
      </c>
    </row>
    <row r="44" spans="1:14" x14ac:dyDescent="0.2">
      <c r="A44" s="3">
        <v>43840</v>
      </c>
      <c r="B44" s="4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  <c r="J44">
        <f t="shared" si="3"/>
        <v>74.828586700000002</v>
      </c>
      <c r="K44">
        <f t="shared" si="0"/>
        <v>1.920203926991014E-2</v>
      </c>
      <c r="M44">
        <f t="shared" si="1"/>
        <v>175.1054182</v>
      </c>
      <c r="N44">
        <f t="shared" si="2"/>
        <v>1.8243805555683286E-3</v>
      </c>
    </row>
    <row r="45" spans="1:14" x14ac:dyDescent="0.2">
      <c r="A45" s="3">
        <v>43843</v>
      </c>
      <c r="B45" s="4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  <c r="J45">
        <f t="shared" si="3"/>
        <v>75.514005300000008</v>
      </c>
      <c r="K45">
        <f t="shared" si="0"/>
        <v>3.092175691509266E-2</v>
      </c>
      <c r="M45">
        <f t="shared" si="1"/>
        <v>175.23009789999998</v>
      </c>
      <c r="N45">
        <f t="shared" si="2"/>
        <v>1.5385853677800175E-2</v>
      </c>
    </row>
    <row r="46" spans="1:14" x14ac:dyDescent="0.2">
      <c r="A46" s="3">
        <v>43844</v>
      </c>
      <c r="B46" s="4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  <c r="J46">
        <f t="shared" si="3"/>
        <v>76.459281099999998</v>
      </c>
      <c r="K46">
        <f t="shared" si="0"/>
        <v>5.3601510149630894E-3</v>
      </c>
      <c r="M46">
        <f t="shared" si="1"/>
        <v>176.28551319999997</v>
      </c>
      <c r="N46">
        <f t="shared" si="2"/>
        <v>4.9542438048782817E-3</v>
      </c>
    </row>
    <row r="47" spans="1:14" x14ac:dyDescent="0.2">
      <c r="A47" s="3">
        <v>43845</v>
      </c>
      <c r="B47" s="4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  <c r="J47">
        <f t="shared" si="3"/>
        <v>76.820922200000012</v>
      </c>
      <c r="K47">
        <f t="shared" si="0"/>
        <v>3.6455491003392327E-3</v>
      </c>
      <c r="M47">
        <f t="shared" si="1"/>
        <v>176.83138409999998</v>
      </c>
      <c r="N47">
        <f t="shared" si="2"/>
        <v>3.4194561996221226E-3</v>
      </c>
    </row>
    <row r="48" spans="1:14" x14ac:dyDescent="0.2">
      <c r="A48" s="3">
        <v>43846</v>
      </c>
      <c r="B48" s="4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  <c r="J48">
        <f t="shared" si="3"/>
        <v>76.712012400000006</v>
      </c>
      <c r="K48">
        <f t="shared" si="0"/>
        <v>1.017644564576402E-2</v>
      </c>
      <c r="M48">
        <f t="shared" si="1"/>
        <v>177.0444306</v>
      </c>
      <c r="N48">
        <f t="shared" si="2"/>
        <v>1.0594772684528605E-2</v>
      </c>
    </row>
    <row r="49" spans="1:14" x14ac:dyDescent="0.2">
      <c r="A49" s="3">
        <v>43847</v>
      </c>
      <c r="B49" s="4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  <c r="J49">
        <f t="shared" si="3"/>
        <v>77.071687100000005</v>
      </c>
      <c r="K49">
        <f t="shared" si="0"/>
        <v>1.6424582920573225E-2</v>
      </c>
      <c r="M49">
        <f t="shared" si="1"/>
        <v>177.86324020000001</v>
      </c>
      <c r="N49">
        <f t="shared" si="2"/>
        <v>1.128091360604268E-2</v>
      </c>
    </row>
    <row r="50" spans="1:14" x14ac:dyDescent="0.2">
      <c r="A50" s="3">
        <v>43851</v>
      </c>
      <c r="B50" s="4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  <c r="J50">
        <f t="shared" si="3"/>
        <v>77.727361200000004</v>
      </c>
      <c r="K50">
        <f t="shared" si="0"/>
        <v>1.2888193089483331E-3</v>
      </c>
      <c r="M50">
        <f t="shared" si="1"/>
        <v>178.89607989999999</v>
      </c>
      <c r="N50">
        <f t="shared" si="2"/>
        <v>7.1021618205891809E-3</v>
      </c>
    </row>
    <row r="51" spans="1:14" x14ac:dyDescent="0.2">
      <c r="A51" s="3">
        <v>43852</v>
      </c>
      <c r="B51" s="4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  <c r="J51">
        <f>(0.4*C50)+(0.3*C49)+(0.1*C48)+(0.1*C47)+(0.1*C46)</f>
        <v>77.730065800000006</v>
      </c>
      <c r="K51">
        <f t="shared" si="0"/>
        <v>4.8064517268928799E-3</v>
      </c>
      <c r="M51">
        <f t="shared" si="1"/>
        <v>178.3757354</v>
      </c>
      <c r="N51">
        <f t="shared" si="2"/>
        <v>9.0807696484554688E-3</v>
      </c>
    </row>
    <row r="52" spans="1:14" x14ac:dyDescent="0.2">
      <c r="A52" s="3">
        <v>43853</v>
      </c>
      <c r="B52" s="4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  <c r="J52">
        <f t="shared" si="3"/>
        <v>77.830618000000001</v>
      </c>
      <c r="K52">
        <f t="shared" si="0"/>
        <v>8.2949739277174573E-3</v>
      </c>
      <c r="M52">
        <f t="shared" si="1"/>
        <v>177.62565460000002</v>
      </c>
      <c r="N52">
        <f t="shared" si="2"/>
        <v>7.4673265441318097E-3</v>
      </c>
    </row>
    <row r="53" spans="1:14" x14ac:dyDescent="0.2">
      <c r="A53" s="3">
        <v>43854</v>
      </c>
      <c r="B53" s="4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  <c r="J53">
        <f t="shared" si="3"/>
        <v>78.192996900000011</v>
      </c>
      <c r="K53">
        <f t="shared" si="0"/>
        <v>7.9793941481872267E-4</v>
      </c>
      <c r="M53">
        <f t="shared" si="1"/>
        <v>177.2015303</v>
      </c>
      <c r="N53">
        <f t="shared" si="2"/>
        <v>1.8963443432321814E-2</v>
      </c>
    </row>
    <row r="54" spans="1:14" x14ac:dyDescent="0.2">
      <c r="A54" s="3">
        <v>43857</v>
      </c>
      <c r="B54" s="4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  <c r="J54">
        <f t="shared" si="3"/>
        <v>78.275846199999989</v>
      </c>
      <c r="K54">
        <f t="shared" si="0"/>
        <v>3.0564836243997404E-2</v>
      </c>
      <c r="M54">
        <f t="shared" si="1"/>
        <v>175.88397660000004</v>
      </c>
      <c r="N54">
        <f t="shared" si="2"/>
        <v>3.2309643350658168E-2</v>
      </c>
    </row>
    <row r="55" spans="1:14" x14ac:dyDescent="0.2">
      <c r="A55" s="3">
        <v>43858</v>
      </c>
      <c r="B55" s="4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  <c r="J55">
        <f t="shared" si="3"/>
        <v>77.299834399999995</v>
      </c>
      <c r="K55">
        <f t="shared" si="0"/>
        <v>1.0283567553067122E-2</v>
      </c>
      <c r="M55">
        <f t="shared" si="1"/>
        <v>173.39416180000001</v>
      </c>
      <c r="N55">
        <f t="shared" si="2"/>
        <v>6.5597910696970213E-3</v>
      </c>
    </row>
    <row r="56" spans="1:14" x14ac:dyDescent="0.2">
      <c r="A56" s="3">
        <v>43859</v>
      </c>
      <c r="B56" s="4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  <c r="J56">
        <f t="shared" si="3"/>
        <v>77.511752999999999</v>
      </c>
      <c r="K56">
        <f t="shared" si="0"/>
        <v>2.7918304846252504E-2</v>
      </c>
      <c r="M56">
        <f t="shared" si="1"/>
        <v>172.71771839999997</v>
      </c>
      <c r="N56">
        <f t="shared" si="2"/>
        <v>1.4345217199299997E-3</v>
      </c>
    </row>
    <row r="57" spans="1:14" x14ac:dyDescent="0.2">
      <c r="A57" s="3">
        <v>43860</v>
      </c>
      <c r="B57" s="4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  <c r="J57">
        <f t="shared" si="3"/>
        <v>78.595201199999991</v>
      </c>
      <c r="K57">
        <f t="shared" si="0"/>
        <v>1.290009611247671E-2</v>
      </c>
      <c r="M57">
        <f t="shared" si="1"/>
        <v>172.72655619999998</v>
      </c>
      <c r="N57">
        <f t="shared" si="2"/>
        <v>1.3507803855420723E-2</v>
      </c>
    </row>
    <row r="58" spans="1:14" x14ac:dyDescent="0.2">
      <c r="A58" s="3">
        <v>43861</v>
      </c>
      <c r="B58" s="4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  <c r="J58">
        <f t="shared" si="3"/>
        <v>79.0015815</v>
      </c>
      <c r="K58">
        <f t="shared" si="0"/>
        <v>3.8237747610638979E-2</v>
      </c>
      <c r="M58">
        <f t="shared" si="1"/>
        <v>173.43245089999999</v>
      </c>
      <c r="N58">
        <f t="shared" si="2"/>
        <v>1.9801407493041673E-2</v>
      </c>
    </row>
    <row r="59" spans="1:14" x14ac:dyDescent="0.2">
      <c r="A59" s="3">
        <v>43864</v>
      </c>
      <c r="B59" s="4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  <c r="J59">
        <f t="shared" si="3"/>
        <v>77.703021800000002</v>
      </c>
      <c r="K59">
        <f t="shared" si="0"/>
        <v>2.3984335994648959E-2</v>
      </c>
      <c r="M59">
        <f t="shared" si="1"/>
        <v>172.0648224</v>
      </c>
      <c r="N59">
        <f t="shared" si="2"/>
        <v>2.2980253562384541E-2</v>
      </c>
    </row>
    <row r="60" spans="1:14" x14ac:dyDescent="0.2">
      <c r="A60" s="3">
        <v>43865</v>
      </c>
      <c r="B60" s="4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  <c r="J60">
        <f t="shared" si="3"/>
        <v>76.927130599999998</v>
      </c>
      <c r="K60">
        <f t="shared" si="0"/>
        <v>1.863888211030339E-2</v>
      </c>
      <c r="M60">
        <f t="shared" si="1"/>
        <v>170.28191050000001</v>
      </c>
      <c r="N60">
        <f t="shared" si="2"/>
        <v>1.0096469632497718E-2</v>
      </c>
    </row>
    <row r="61" spans="1:14" x14ac:dyDescent="0.2">
      <c r="A61" s="3">
        <v>43866</v>
      </c>
      <c r="B61" s="4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  <c r="J61">
        <f t="shared" si="3"/>
        <v>77.665408200000002</v>
      </c>
      <c r="K61">
        <f t="shared" si="0"/>
        <v>1.7234487200990592E-2</v>
      </c>
      <c r="M61">
        <f t="shared" si="1"/>
        <v>171.03003219999999</v>
      </c>
      <c r="N61">
        <f t="shared" si="2"/>
        <v>1.5245779677179079E-2</v>
      </c>
    </row>
    <row r="62" spans="1:14" x14ac:dyDescent="0.2">
      <c r="A62" s="3">
        <v>43867</v>
      </c>
      <c r="B62" s="4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  <c r="J62">
        <f t="shared" si="3"/>
        <v>78.287156699999997</v>
      </c>
      <c r="K62">
        <f t="shared" si="0"/>
        <v>2.0820279474720864E-2</v>
      </c>
      <c r="M62">
        <f t="shared" si="1"/>
        <v>172.4123764</v>
      </c>
      <c r="N62">
        <f t="shared" si="2"/>
        <v>4.1905758324790746E-3</v>
      </c>
    </row>
    <row r="63" spans="1:14" x14ac:dyDescent="0.2">
      <c r="A63" s="3">
        <v>43868</v>
      </c>
      <c r="B63" s="4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  <c r="J63">
        <f t="shared" si="3"/>
        <v>78.725252699999999</v>
      </c>
      <c r="K63">
        <f t="shared" si="0"/>
        <v>1.7722470396603338E-3</v>
      </c>
      <c r="M63">
        <f t="shared" si="1"/>
        <v>172.38685290000001</v>
      </c>
      <c r="N63">
        <f t="shared" si="2"/>
        <v>1.740196682747012E-3</v>
      </c>
    </row>
    <row r="64" spans="1:14" x14ac:dyDescent="0.2">
      <c r="A64" s="3">
        <v>43871</v>
      </c>
      <c r="B64" s="4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  <c r="J64">
        <f t="shared" si="3"/>
        <v>78.86140309999999</v>
      </c>
      <c r="K64">
        <f t="shared" si="0"/>
        <v>4.7727516120287918E-3</v>
      </c>
      <c r="M64">
        <f t="shared" si="1"/>
        <v>172.1659453</v>
      </c>
      <c r="N64">
        <f t="shared" si="2"/>
        <v>8.9856199085703182E-3</v>
      </c>
    </row>
    <row r="65" spans="1:14" x14ac:dyDescent="0.2">
      <c r="A65" s="3">
        <v>43872</v>
      </c>
      <c r="B65" s="4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  <c r="J65">
        <f t="shared" si="3"/>
        <v>79.092081800000017</v>
      </c>
      <c r="K65">
        <f t="shared" si="0"/>
        <v>4.1969961981436149E-3</v>
      </c>
      <c r="M65">
        <f t="shared" si="1"/>
        <v>173.00046240000003</v>
      </c>
      <c r="N65">
        <f t="shared" si="2"/>
        <v>1.6410854481007129E-2</v>
      </c>
    </row>
    <row r="66" spans="1:14" x14ac:dyDescent="0.2">
      <c r="A66" s="3">
        <v>43873</v>
      </c>
      <c r="B66" s="4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  <c r="J66">
        <f t="shared" si="3"/>
        <v>79.060906299999999</v>
      </c>
      <c r="K66">
        <f t="shared" si="0"/>
        <v>1.9483854081770925E-2</v>
      </c>
      <c r="M66">
        <f t="shared" si="1"/>
        <v>174.36318360000001</v>
      </c>
      <c r="N66">
        <f t="shared" si="2"/>
        <v>1.9770332829399717E-2</v>
      </c>
    </row>
    <row r="67" spans="1:14" x14ac:dyDescent="0.2">
      <c r="A67" s="3">
        <v>43874</v>
      </c>
      <c r="B67" s="4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  <c r="J67">
        <f t="shared" si="3"/>
        <v>79.686865799999993</v>
      </c>
      <c r="K67">
        <f t="shared" si="0"/>
        <v>4.6325714994275005E-3</v>
      </c>
      <c r="M67">
        <f t="shared" si="1"/>
        <v>175.81327680000004</v>
      </c>
      <c r="N67">
        <f t="shared" si="2"/>
        <v>5.8017222183518527E-3</v>
      </c>
    </row>
    <row r="68" spans="1:14" x14ac:dyDescent="0.2">
      <c r="A68" s="3">
        <v>43875</v>
      </c>
      <c r="B68" s="4">
        <v>67</v>
      </c>
      <c r="C68" s="1">
        <v>80.077461</v>
      </c>
      <c r="D68" s="2">
        <v>80113600</v>
      </c>
      <c r="E68" s="1">
        <v>177.516693</v>
      </c>
      <c r="F68" s="2">
        <v>2489000</v>
      </c>
      <c r="J68">
        <f t="shared" si="3"/>
        <v>79.899287200000003</v>
      </c>
      <c r="K68">
        <f t="shared" si="0"/>
        <v>2.2250180984134372E-3</v>
      </c>
      <c r="M68">
        <f t="shared" si="1"/>
        <v>176.2698077</v>
      </c>
      <c r="N68">
        <f t="shared" si="2"/>
        <v>7.0240453386544461E-3</v>
      </c>
    </row>
    <row r="69" spans="1:14" x14ac:dyDescent="0.2">
      <c r="A69" s="3">
        <v>43879</v>
      </c>
      <c r="B69" s="4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  <c r="J69">
        <f t="shared" si="3"/>
        <v>79.911610200000013</v>
      </c>
      <c r="K69">
        <f t="shared" si="0"/>
        <v>1.65423277228266E-2</v>
      </c>
      <c r="M69">
        <f t="shared" si="1"/>
        <v>176.80783550000001</v>
      </c>
      <c r="N69">
        <f t="shared" si="2"/>
        <v>3.7231625304404341E-3</v>
      </c>
    </row>
    <row r="70" spans="1:14" x14ac:dyDescent="0.2">
      <c r="A70" s="3">
        <v>43880</v>
      </c>
      <c r="B70" s="4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  <c r="J70">
        <f t="shared" si="3"/>
        <v>79.412836100000007</v>
      </c>
      <c r="K70">
        <f t="shared" si="0"/>
        <v>4.2240396083234556E-3</v>
      </c>
      <c r="M70">
        <f t="shared" si="1"/>
        <v>176.77641460000001</v>
      </c>
      <c r="N70">
        <f t="shared" si="2"/>
        <v>4.4453974559791375E-3</v>
      </c>
    </row>
    <row r="71" spans="1:14" x14ac:dyDescent="0.2">
      <c r="A71" s="3">
        <v>43881</v>
      </c>
      <c r="B71" s="4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  <c r="J71">
        <f t="shared" si="3"/>
        <v>79.559952899999999</v>
      </c>
      <c r="K71">
        <f t="shared" si="0"/>
        <v>7.9611864779469532E-3</v>
      </c>
      <c r="M71">
        <f t="shared" si="1"/>
        <v>177.09549100000001</v>
      </c>
      <c r="N71">
        <f t="shared" si="2"/>
        <v>1.765415201671235E-3</v>
      </c>
    </row>
    <row r="72" spans="1:14" x14ac:dyDescent="0.2">
      <c r="A72" s="3">
        <v>43882</v>
      </c>
      <c r="B72" s="4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  <c r="J72">
        <f t="shared" si="3"/>
        <v>79.372175999999996</v>
      </c>
      <c r="K72">
        <f t="shared" ref="K72:K135" si="4">ABS(C72-J72)/C72</f>
        <v>2.8870758255664253E-2</v>
      </c>
      <c r="M72">
        <f t="shared" ref="M72:M135" si="5">(0.4*E71)+(0.3*E70)+(0.1*E69)+(0.1*E68)+(0.1*E67)</f>
        <v>177.2839994</v>
      </c>
      <c r="N72">
        <f t="shared" ref="N72:N135" si="6">ABS(E72-M72)/E72</f>
        <v>3.8525676443940519E-3</v>
      </c>
    </row>
    <row r="73" spans="1:14" x14ac:dyDescent="0.2">
      <c r="A73" s="3">
        <v>43885</v>
      </c>
      <c r="B73" s="4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  <c r="J73">
        <f t="shared" ref="J73:J76" si="7">(0.4*C72)+(0.3*C71)+(0.1*C70)+(0.1*C69)+(0.1*C68)</f>
        <v>78.381282499999998</v>
      </c>
      <c r="K73">
        <f t="shared" si="4"/>
        <v>6.6694688151507753E-2</v>
      </c>
      <c r="M73">
        <f t="shared" si="5"/>
        <v>176.9875012</v>
      </c>
      <c r="N73">
        <f t="shared" si="6"/>
        <v>2.8533117946775443E-2</v>
      </c>
    </row>
    <row r="74" spans="1:14" x14ac:dyDescent="0.2">
      <c r="A74" s="3">
        <v>43886</v>
      </c>
      <c r="B74" s="4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  <c r="J74">
        <f t="shared" si="7"/>
        <v>76.264938099999995</v>
      </c>
      <c r="K74">
        <f t="shared" si="4"/>
        <v>7.4281503846575878E-2</v>
      </c>
      <c r="M74">
        <f t="shared" si="5"/>
        <v>174.92476790000001</v>
      </c>
      <c r="N74">
        <f t="shared" si="6"/>
        <v>6.179974631131771E-2</v>
      </c>
    </row>
    <row r="75" spans="1:14" x14ac:dyDescent="0.2">
      <c r="A75" s="3">
        <v>43887</v>
      </c>
      <c r="B75" s="4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  <c r="J75">
        <f t="shared" si="7"/>
        <v>74.0234083</v>
      </c>
      <c r="K75">
        <f t="shared" si="4"/>
        <v>2.6424019756463052E-2</v>
      </c>
      <c r="M75">
        <f t="shared" si="5"/>
        <v>170.67854590000002</v>
      </c>
      <c r="N75">
        <f t="shared" si="6"/>
        <v>3.9867372401526519E-2</v>
      </c>
    </row>
    <row r="76" spans="1:14" x14ac:dyDescent="0.2">
      <c r="A76" s="3">
        <v>43888</v>
      </c>
      <c r="B76" s="4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  <c r="J76">
        <f t="shared" si="7"/>
        <v>73.100282800000002</v>
      </c>
      <c r="K76">
        <f t="shared" si="4"/>
        <v>8.4516693978034352E-2</v>
      </c>
      <c r="M76">
        <f t="shared" si="5"/>
        <v>167.6860532</v>
      </c>
      <c r="N76">
        <f t="shared" si="6"/>
        <v>6.4729057571011994E-2</v>
      </c>
    </row>
    <row r="77" spans="1:14" x14ac:dyDescent="0.2">
      <c r="A77" s="3">
        <v>43889</v>
      </c>
      <c r="B77" s="4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  <c r="J77">
        <f>(0.4*C76)+(0.3*C75)+(0.1*C74)+(0.1*C73)+(0.1*C72)</f>
        <v>70.758457100000001</v>
      </c>
      <c r="K77">
        <f t="shared" si="4"/>
        <v>5.0387783539631179E-2</v>
      </c>
      <c r="M77">
        <f t="shared" si="5"/>
        <v>163.57966590000001</v>
      </c>
      <c r="N77">
        <f t="shared" si="6"/>
        <v>2.1875022430477491E-2</v>
      </c>
    </row>
    <row r="78" spans="1:14" x14ac:dyDescent="0.2">
      <c r="A78" s="3">
        <v>43892</v>
      </c>
      <c r="B78" s="4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  <c r="J78">
        <f t="shared" ref="J78:J103" si="8">(0.4*C77)+(0.3*C76)+(0.1*C75)+(0.1*C74)+(0.1*C73)</f>
        <v>68.825704900000005</v>
      </c>
      <c r="K78">
        <f t="shared" si="4"/>
        <v>6.5322436419591803E-2</v>
      </c>
      <c r="M78">
        <f t="shared" si="5"/>
        <v>161.3743269</v>
      </c>
      <c r="N78">
        <f t="shared" si="6"/>
        <v>4.6073539132065458E-3</v>
      </c>
    </row>
    <row r="79" spans="1:14" x14ac:dyDescent="0.2">
      <c r="A79" s="3">
        <v>43893</v>
      </c>
      <c r="B79" s="4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  <c r="J79">
        <f t="shared" si="8"/>
        <v>70.714837700000004</v>
      </c>
      <c r="K79">
        <f t="shared" si="4"/>
        <v>8.1674967769050696E-3</v>
      </c>
      <c r="M79">
        <f t="shared" si="5"/>
        <v>161.5089309</v>
      </c>
      <c r="N79">
        <f t="shared" si="6"/>
        <v>1.0684224482768593E-2</v>
      </c>
    </row>
    <row r="80" spans="1:14" x14ac:dyDescent="0.2">
      <c r="A80" s="3">
        <v>43894</v>
      </c>
      <c r="B80" s="4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  <c r="J80">
        <f t="shared" si="8"/>
        <v>71.298139899999995</v>
      </c>
      <c r="K80">
        <f t="shared" si="4"/>
        <v>4.4315176992621448E-2</v>
      </c>
      <c r="M80">
        <f t="shared" si="5"/>
        <v>160.72747660000002</v>
      </c>
      <c r="N80">
        <f t="shared" si="6"/>
        <v>4.8846358212949435E-2</v>
      </c>
    </row>
    <row r="81" spans="1:14" x14ac:dyDescent="0.2">
      <c r="A81" s="3">
        <v>43895</v>
      </c>
      <c r="B81" s="4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  <c r="J81">
        <f t="shared" si="8"/>
        <v>72.071188899999996</v>
      </c>
      <c r="K81">
        <f t="shared" si="4"/>
        <v>1.5670179706522096E-3</v>
      </c>
      <c r="M81">
        <f t="shared" si="5"/>
        <v>163.50221710000002</v>
      </c>
      <c r="N81">
        <f t="shared" si="6"/>
        <v>4.3597658810776291E-3</v>
      </c>
    </row>
    <row r="82" spans="1:14" x14ac:dyDescent="0.2">
      <c r="A82" s="3">
        <v>43896</v>
      </c>
      <c r="B82" s="4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  <c r="J82">
        <f t="shared" si="8"/>
        <v>72.484698999999992</v>
      </c>
      <c r="K82">
        <f t="shared" si="4"/>
        <v>1.7676404235354048E-2</v>
      </c>
      <c r="M82">
        <f t="shared" si="5"/>
        <v>164.01155679999999</v>
      </c>
      <c r="N82">
        <f t="shared" si="6"/>
        <v>1.2954940126815803E-2</v>
      </c>
    </row>
    <row r="83" spans="1:14" x14ac:dyDescent="0.2">
      <c r="A83" s="3">
        <v>43899</v>
      </c>
      <c r="B83" s="4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  <c r="J83">
        <f t="shared" si="8"/>
        <v>72.099281900000008</v>
      </c>
      <c r="K83">
        <f t="shared" si="4"/>
        <v>9.920330749758044E-2</v>
      </c>
      <c r="M83">
        <f t="shared" si="5"/>
        <v>162.69377889999998</v>
      </c>
      <c r="N83">
        <f t="shared" si="6"/>
        <v>7.8241556976190688E-2</v>
      </c>
    </row>
    <row r="84" spans="1:14" x14ac:dyDescent="0.2">
      <c r="A84" s="3">
        <v>43900</v>
      </c>
      <c r="B84" s="4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  <c r="J84">
        <f t="shared" si="8"/>
        <v>69.413198700000009</v>
      </c>
      <c r="K84">
        <f t="shared" si="4"/>
        <v>1.2844367900230394E-2</v>
      </c>
      <c r="M84">
        <f t="shared" si="5"/>
        <v>158.08698289999998</v>
      </c>
      <c r="N84">
        <f t="shared" si="6"/>
        <v>9.5058495845183888E-3</v>
      </c>
    </row>
    <row r="85" spans="1:14" x14ac:dyDescent="0.2">
      <c r="A85" s="3">
        <v>43901</v>
      </c>
      <c r="B85" s="4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  <c r="J85">
        <f t="shared" si="8"/>
        <v>69.6056624</v>
      </c>
      <c r="K85">
        <f t="shared" si="4"/>
        <v>2.5509195719230437E-2</v>
      </c>
      <c r="M85">
        <f t="shared" si="5"/>
        <v>158.47688740000001</v>
      </c>
      <c r="N85">
        <f t="shared" si="6"/>
        <v>4.6665387237078311E-2</v>
      </c>
    </row>
    <row r="86" spans="1:14" x14ac:dyDescent="0.2">
      <c r="A86" s="3">
        <v>43902</v>
      </c>
      <c r="B86" s="4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  <c r="J86">
        <f t="shared" si="8"/>
        <v>69.144838000000007</v>
      </c>
      <c r="K86">
        <f t="shared" si="4"/>
        <v>0.130346938119274</v>
      </c>
      <c r="M86">
        <f t="shared" si="5"/>
        <v>156.00518769999996</v>
      </c>
      <c r="N86">
        <f t="shared" si="6"/>
        <v>0.17199851563811322</v>
      </c>
    </row>
    <row r="87" spans="1:14" x14ac:dyDescent="0.2">
      <c r="A87" s="3">
        <v>43903</v>
      </c>
      <c r="B87" s="4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  <c r="J87">
        <f t="shared" si="8"/>
        <v>65.544246000000015</v>
      </c>
      <c r="K87">
        <f t="shared" si="4"/>
        <v>4.3152137932494089E-2</v>
      </c>
      <c r="M87">
        <f t="shared" si="5"/>
        <v>145.9081449</v>
      </c>
      <c r="N87">
        <f t="shared" si="6"/>
        <v>1.0675356805204683E-2</v>
      </c>
    </row>
    <row r="88" spans="1:14" x14ac:dyDescent="0.2">
      <c r="A88" s="3">
        <v>43906</v>
      </c>
      <c r="B88" s="4">
        <v>87</v>
      </c>
      <c r="C88" s="1">
        <v>59.687832</v>
      </c>
      <c r="D88" s="2">
        <v>322423600</v>
      </c>
      <c r="E88" s="1">
        <v>133.524979</v>
      </c>
      <c r="F88" s="2">
        <v>5891000</v>
      </c>
      <c r="J88">
        <f t="shared" si="8"/>
        <v>66.129764399999999</v>
      </c>
      <c r="K88">
        <f t="shared" si="4"/>
        <v>0.10792706292297564</v>
      </c>
      <c r="M88">
        <f t="shared" si="5"/>
        <v>145.1164929</v>
      </c>
      <c r="N88">
        <f t="shared" si="6"/>
        <v>8.6811576281917976E-2</v>
      </c>
    </row>
    <row r="89" spans="1:14" x14ac:dyDescent="0.2">
      <c r="A89" s="3">
        <v>43907</v>
      </c>
      <c r="B89" s="4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  <c r="J89">
        <f t="shared" si="8"/>
        <v>64.361380699999998</v>
      </c>
      <c r="K89">
        <f t="shared" si="4"/>
        <v>3.2883899391370638E-2</v>
      </c>
      <c r="M89">
        <f t="shared" si="5"/>
        <v>142.06734150000003</v>
      </c>
      <c r="N89">
        <f t="shared" si="6"/>
        <v>9.1987838377579761E-2</v>
      </c>
    </row>
    <row r="90" spans="1:14" x14ac:dyDescent="0.2">
      <c r="A90" s="3">
        <v>43908</v>
      </c>
      <c r="B90" s="4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  <c r="J90">
        <f t="shared" si="8"/>
        <v>62.5858493</v>
      </c>
      <c r="K90">
        <f t="shared" si="4"/>
        <v>2.9594172008510122E-2</v>
      </c>
      <c r="M90">
        <f t="shared" si="5"/>
        <v>135.29781200000002</v>
      </c>
      <c r="N90">
        <f t="shared" si="6"/>
        <v>0.14594095601699933</v>
      </c>
    </row>
    <row r="91" spans="1:14" x14ac:dyDescent="0.2">
      <c r="A91" s="3">
        <v>43909</v>
      </c>
      <c r="B91" s="4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  <c r="J91">
        <f t="shared" si="8"/>
        <v>61.944391900000007</v>
      </c>
      <c r="K91">
        <f t="shared" si="4"/>
        <v>2.6909893769277306E-2</v>
      </c>
      <c r="M91">
        <f t="shared" si="5"/>
        <v>127.6685195</v>
      </c>
      <c r="N91">
        <f t="shared" si="6"/>
        <v>8.7231006310943715E-2</v>
      </c>
    </row>
    <row r="92" spans="1:14" x14ac:dyDescent="0.2">
      <c r="A92" s="3">
        <v>43910</v>
      </c>
      <c r="B92" s="4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  <c r="J92">
        <f t="shared" si="8"/>
        <v>61.414567300000009</v>
      </c>
      <c r="K92">
        <f t="shared" si="4"/>
        <v>8.7144466382402946E-2</v>
      </c>
      <c r="M92">
        <f t="shared" si="5"/>
        <v>123.50098430000001</v>
      </c>
      <c r="N92">
        <f t="shared" si="6"/>
        <v>0.11213333380039571</v>
      </c>
    </row>
    <row r="93" spans="1:14" x14ac:dyDescent="0.2">
      <c r="A93" s="3">
        <v>43913</v>
      </c>
      <c r="B93" s="4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  <c r="J93">
        <f t="shared" si="8"/>
        <v>58.971705600000007</v>
      </c>
      <c r="K93">
        <f t="shared" si="4"/>
        <v>6.6559694263418706E-2</v>
      </c>
      <c r="M93">
        <f t="shared" si="5"/>
        <v>117.81627660000001</v>
      </c>
      <c r="N93">
        <f t="shared" si="6"/>
        <v>0.14920092603824353</v>
      </c>
    </row>
    <row r="94" spans="1:14" x14ac:dyDescent="0.2">
      <c r="A94" s="3">
        <v>43914</v>
      </c>
      <c r="B94" s="4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  <c r="J94">
        <f t="shared" si="8"/>
        <v>57.406135399999997</v>
      </c>
      <c r="K94">
        <f t="shared" si="4"/>
        <v>5.6420137188752481E-2</v>
      </c>
      <c r="M94">
        <f t="shared" si="5"/>
        <v>110.8818984</v>
      </c>
      <c r="N94">
        <f t="shared" si="6"/>
        <v>6.0070268886251908E-2</v>
      </c>
    </row>
    <row r="95" spans="1:14" x14ac:dyDescent="0.2">
      <c r="A95" s="3">
        <v>43915</v>
      </c>
      <c r="B95" s="4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  <c r="J95">
        <f t="shared" si="8"/>
        <v>58.682890200000003</v>
      </c>
      <c r="K95">
        <f t="shared" si="4"/>
        <v>3.0091255686838823E-2</v>
      </c>
      <c r="M95">
        <f t="shared" si="5"/>
        <v>112.59747629999998</v>
      </c>
      <c r="N95">
        <f t="shared" si="6"/>
        <v>0.12017740887189558</v>
      </c>
    </row>
    <row r="96" spans="1:14" x14ac:dyDescent="0.2">
      <c r="A96" s="3">
        <v>43916</v>
      </c>
      <c r="B96" s="4">
        <v>95</v>
      </c>
      <c r="C96" s="1">
        <v>63.687393</v>
      </c>
      <c r="D96" s="2">
        <v>252087200</v>
      </c>
      <c r="E96" s="1">
        <v>135.627487</v>
      </c>
      <c r="F96" s="2">
        <v>5594400</v>
      </c>
      <c r="J96">
        <f t="shared" si="8"/>
        <v>59.663436000000004</v>
      </c>
      <c r="K96">
        <f t="shared" si="4"/>
        <v>6.3182944228852261E-2</v>
      </c>
      <c r="M96">
        <f t="shared" si="5"/>
        <v>119.6809045</v>
      </c>
      <c r="N96">
        <f t="shared" si="6"/>
        <v>0.11757633244358502</v>
      </c>
    </row>
    <row r="97" spans="1:14" x14ac:dyDescent="0.2">
      <c r="A97" s="3">
        <v>43917</v>
      </c>
      <c r="B97" s="4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  <c r="J97">
        <f t="shared" si="8"/>
        <v>60.888193700000002</v>
      </c>
      <c r="K97">
        <f t="shared" si="4"/>
        <v>2.6600936921268039E-3</v>
      </c>
      <c r="M97">
        <f t="shared" si="5"/>
        <v>125.797956</v>
      </c>
      <c r="N97">
        <f t="shared" si="6"/>
        <v>2.9161461476543218E-2</v>
      </c>
    </row>
    <row r="98" spans="1:14" x14ac:dyDescent="0.2">
      <c r="A98" s="3">
        <v>43920</v>
      </c>
      <c r="B98" s="4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  <c r="J98">
        <f t="shared" si="8"/>
        <v>61.189825200000001</v>
      </c>
      <c r="K98">
        <f t="shared" si="4"/>
        <v>2.5528779152403498E-2</v>
      </c>
      <c r="M98">
        <f t="shared" si="5"/>
        <v>127.3654792</v>
      </c>
      <c r="N98">
        <f t="shared" si="6"/>
        <v>2.0645119966388487E-2</v>
      </c>
    </row>
    <row r="99" spans="1:14" x14ac:dyDescent="0.2">
      <c r="A99" s="3">
        <v>43921</v>
      </c>
      <c r="B99" s="4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  <c r="J99">
        <f t="shared" si="8"/>
        <v>61.935275300000001</v>
      </c>
      <c r="K99">
        <f t="shared" si="4"/>
        <v>1.1640231558092169E-2</v>
      </c>
      <c r="M99">
        <f t="shared" si="5"/>
        <v>129.05045869999998</v>
      </c>
      <c r="N99">
        <f t="shared" si="6"/>
        <v>2.2819327424646055E-2</v>
      </c>
    </row>
    <row r="100" spans="1:14" x14ac:dyDescent="0.2">
      <c r="A100" s="3">
        <v>43922</v>
      </c>
      <c r="B100" s="4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  <c r="J100">
        <f t="shared" si="8"/>
        <v>62.427888200000005</v>
      </c>
      <c r="K100">
        <f t="shared" si="4"/>
        <v>5.1550352302339897E-2</v>
      </c>
      <c r="M100">
        <f t="shared" si="5"/>
        <v>131.1589007</v>
      </c>
      <c r="N100">
        <f t="shared" si="6"/>
        <v>2.4385097265032196E-2</v>
      </c>
    </row>
    <row r="101" spans="1:14" x14ac:dyDescent="0.2">
      <c r="A101" s="3">
        <v>43923</v>
      </c>
      <c r="B101" s="4">
        <v>100</v>
      </c>
      <c r="C101" s="1">
        <v>60.35812</v>
      </c>
      <c r="D101" s="2">
        <v>165934000</v>
      </c>
      <c r="E101" s="1">
        <v>131.09671</v>
      </c>
      <c r="F101" s="2">
        <v>3504200</v>
      </c>
      <c r="J101">
        <f t="shared" si="8"/>
        <v>61.299485400000009</v>
      </c>
      <c r="K101">
        <f t="shared" si="4"/>
        <v>1.5596334014379662E-2</v>
      </c>
      <c r="M101">
        <f t="shared" si="5"/>
        <v>130.35935389999997</v>
      </c>
      <c r="N101">
        <f t="shared" si="6"/>
        <v>5.624520249211654E-3</v>
      </c>
    </row>
    <row r="102" spans="1:14" x14ac:dyDescent="0.2">
      <c r="A102" s="3">
        <v>43924</v>
      </c>
      <c r="B102" s="4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  <c r="J102" s="35" cm="1">
        <f t="array" ref="J102:J258">TREND(C$102:C$253,B$102:B$253,B$102:B$258)</f>
        <v>67.384905700206474</v>
      </c>
      <c r="K102">
        <f t="shared" si="4"/>
        <v>0.13269661916533884</v>
      </c>
      <c r="M102" s="35" cm="1">
        <f t="array" ref="M102:M258">TREND(E$102:E$253,B$102:B$253,B$102:B$258)</f>
        <v>129.79565081475764</v>
      </c>
      <c r="N102">
        <f t="shared" si="6"/>
        <v>3.1713854595723297E-2</v>
      </c>
    </row>
    <row r="103" spans="1:14" x14ac:dyDescent="0.2">
      <c r="A103" s="3">
        <v>43927</v>
      </c>
      <c r="B103" s="4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  <c r="J103" s="35">
        <v>67.783795568241374</v>
      </c>
      <c r="K103">
        <f t="shared" si="4"/>
        <v>4.7978778400387459E-2</v>
      </c>
      <c r="M103" s="35">
        <v>130.09995324593197</v>
      </c>
      <c r="N103">
        <f t="shared" si="6"/>
        <v>1.641631809966574E-2</v>
      </c>
    </row>
    <row r="104" spans="1:14" x14ac:dyDescent="0.2">
      <c r="A104" s="3">
        <v>43928</v>
      </c>
      <c r="B104" s="4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  <c r="J104" s="35">
        <v>68.182685436276287</v>
      </c>
      <c r="K104">
        <f t="shared" si="4"/>
        <v>6.6498362756057389E-2</v>
      </c>
      <c r="M104" s="35">
        <v>130.40425567710633</v>
      </c>
      <c r="N104">
        <f t="shared" si="6"/>
        <v>2.3155151607805069E-2</v>
      </c>
    </row>
    <row r="105" spans="1:14" x14ac:dyDescent="0.2">
      <c r="A105" s="3">
        <v>43929</v>
      </c>
      <c r="B105" s="4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  <c r="J105" s="35">
        <v>68.581575304311201</v>
      </c>
      <c r="K105">
        <f t="shared" si="4"/>
        <v>4.5966539635711005E-2</v>
      </c>
      <c r="M105" s="35">
        <v>130.70855810828067</v>
      </c>
      <c r="N105">
        <f t="shared" si="6"/>
        <v>4.9071713891552612E-2</v>
      </c>
    </row>
    <row r="106" spans="1:14" x14ac:dyDescent="0.2">
      <c r="A106" s="3">
        <v>43930</v>
      </c>
      <c r="B106" s="4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  <c r="J106" s="35">
        <v>68.980465172346101</v>
      </c>
      <c r="K106">
        <f t="shared" si="4"/>
        <v>4.4512832723413949E-2</v>
      </c>
      <c r="M106" s="35">
        <v>131.01286053945503</v>
      </c>
      <c r="N106">
        <f t="shared" si="6"/>
        <v>7.463535072415578E-2</v>
      </c>
    </row>
    <row r="107" spans="1:14" x14ac:dyDescent="0.2">
      <c r="A107" s="3">
        <v>43934</v>
      </c>
      <c r="B107" s="4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  <c r="J107" s="35">
        <v>69.379355040381014</v>
      </c>
      <c r="K107">
        <f t="shared" si="4"/>
        <v>3.0329910165490272E-2</v>
      </c>
      <c r="M107" s="35">
        <v>131.3171629706294</v>
      </c>
      <c r="N107">
        <f t="shared" si="6"/>
        <v>3.5571062662594688E-2</v>
      </c>
    </row>
    <row r="108" spans="1:14" x14ac:dyDescent="0.2">
      <c r="A108" s="3">
        <v>43935</v>
      </c>
      <c r="B108" s="4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  <c r="J108" s="35">
        <v>69.778244908415928</v>
      </c>
      <c r="K108">
        <f t="shared" si="4"/>
        <v>1.35643277282984E-2</v>
      </c>
      <c r="M108" s="35">
        <v>131.62146540180373</v>
      </c>
      <c r="N108">
        <f t="shared" si="6"/>
        <v>5.1556855821870265E-2</v>
      </c>
    </row>
    <row r="109" spans="1:14" x14ac:dyDescent="0.2">
      <c r="A109" s="3">
        <v>43936</v>
      </c>
      <c r="B109" s="4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  <c r="J109" s="35">
        <v>70.177134776450828</v>
      </c>
      <c r="K109">
        <f t="shared" si="4"/>
        <v>1.2130434716663902E-3</v>
      </c>
      <c r="M109" s="35">
        <v>131.9257678329781</v>
      </c>
      <c r="N109">
        <f t="shared" si="6"/>
        <v>8.8260896568357547E-3</v>
      </c>
    </row>
    <row r="110" spans="1:14" x14ac:dyDescent="0.2">
      <c r="A110" s="3">
        <v>43937</v>
      </c>
      <c r="B110" s="4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  <c r="J110" s="35">
        <v>70.576024644485756</v>
      </c>
      <c r="K110">
        <f t="shared" si="4"/>
        <v>1.0334939514286912E-3</v>
      </c>
      <c r="M110" s="35">
        <v>132.23007026415243</v>
      </c>
      <c r="N110">
        <f t="shared" si="6"/>
        <v>1.2303816108157756E-2</v>
      </c>
    </row>
    <row r="111" spans="1:14" x14ac:dyDescent="0.2">
      <c r="A111" s="3">
        <v>43938</v>
      </c>
      <c r="B111" s="4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  <c r="J111" s="35">
        <v>70.974914512520655</v>
      </c>
      <c r="K111">
        <f t="shared" si="4"/>
        <v>1.8431406722155552E-2</v>
      </c>
      <c r="M111" s="35">
        <v>132.53437269532679</v>
      </c>
      <c r="N111">
        <f t="shared" si="6"/>
        <v>2.9305697458514909E-2</v>
      </c>
    </row>
    <row r="112" spans="1:14" x14ac:dyDescent="0.2">
      <c r="A112" s="3">
        <v>43941</v>
      </c>
      <c r="B112" s="4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  <c r="J112" s="35">
        <v>71.373804380555569</v>
      </c>
      <c r="K112">
        <f t="shared" si="4"/>
        <v>4.5863795181220239E-2</v>
      </c>
      <c r="M112" s="35">
        <v>132.83867512650113</v>
      </c>
      <c r="N112">
        <f t="shared" si="6"/>
        <v>8.2923597130211933E-3</v>
      </c>
    </row>
    <row r="113" spans="1:14" x14ac:dyDescent="0.2">
      <c r="A113" s="3">
        <v>43942</v>
      </c>
      <c r="B113" s="4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  <c r="J113" s="35">
        <v>71.772694248590483</v>
      </c>
      <c r="K113">
        <f t="shared" si="4"/>
        <v>8.5254466796716097E-2</v>
      </c>
      <c r="M113" s="35">
        <v>133.14297755767549</v>
      </c>
      <c r="N113">
        <f t="shared" si="6"/>
        <v>2.1840939959633706E-2</v>
      </c>
    </row>
    <row r="114" spans="1:14" x14ac:dyDescent="0.2">
      <c r="A114" s="3">
        <v>43943</v>
      </c>
      <c r="B114" s="4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  <c r="J114" s="35">
        <v>72.171584116625382</v>
      </c>
      <c r="K114">
        <f t="shared" si="4"/>
        <v>6.0732972833506545E-2</v>
      </c>
      <c r="M114" s="35">
        <v>133.44727998884986</v>
      </c>
      <c r="N114">
        <f t="shared" si="6"/>
        <v>1.6246622996565308E-2</v>
      </c>
    </row>
    <row r="115" spans="1:14" x14ac:dyDescent="0.2">
      <c r="A115" s="3">
        <v>43944</v>
      </c>
      <c r="B115" s="4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  <c r="J115" s="35">
        <v>72.570473984660296</v>
      </c>
      <c r="K115">
        <f t="shared" si="4"/>
        <v>7.0745162274674853E-2</v>
      </c>
      <c r="M115" s="35">
        <v>133.75158242002419</v>
      </c>
      <c r="N115">
        <f t="shared" si="6"/>
        <v>6.0853446197513079E-3</v>
      </c>
    </row>
    <row r="116" spans="1:14" x14ac:dyDescent="0.2">
      <c r="A116" s="3">
        <v>43945</v>
      </c>
      <c r="B116" s="4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  <c r="J116" s="35">
        <v>72.96936385269521</v>
      </c>
      <c r="K116">
        <f t="shared" si="4"/>
        <v>4.6420952485624445E-2</v>
      </c>
      <c r="M116" s="35">
        <v>134.05588485119856</v>
      </c>
      <c r="N116">
        <f t="shared" si="6"/>
        <v>2.1239598949921333E-3</v>
      </c>
    </row>
    <row r="117" spans="1:14" x14ac:dyDescent="0.2">
      <c r="A117" s="3">
        <v>43948</v>
      </c>
      <c r="B117" s="4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  <c r="J117" s="35">
        <v>73.36825372073011</v>
      </c>
      <c r="K117">
        <f t="shared" si="4"/>
        <v>5.1398137304774764E-2</v>
      </c>
      <c r="M117" s="35">
        <v>134.36018728237292</v>
      </c>
      <c r="N117">
        <f t="shared" si="6"/>
        <v>2.6907947370097635E-2</v>
      </c>
    </row>
    <row r="118" spans="1:14" x14ac:dyDescent="0.2">
      <c r="A118" s="3">
        <v>43949</v>
      </c>
      <c r="B118" s="4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  <c r="J118" s="35">
        <v>73.767143588765023</v>
      </c>
      <c r="K118">
        <f t="shared" si="4"/>
        <v>7.4531931072378627E-2</v>
      </c>
      <c r="M118" s="35">
        <v>134.66448971354725</v>
      </c>
      <c r="N118">
        <f t="shared" si="6"/>
        <v>4.4379318140275903E-2</v>
      </c>
    </row>
    <row r="119" spans="1:14" x14ac:dyDescent="0.2">
      <c r="A119" s="3">
        <v>43950</v>
      </c>
      <c r="B119" s="4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  <c r="J119" s="35">
        <v>74.166033456799937</v>
      </c>
      <c r="K119">
        <f t="shared" si="4"/>
        <v>4.5986659576273077E-2</v>
      </c>
      <c r="M119" s="35">
        <v>134.96879214472159</v>
      </c>
      <c r="N119">
        <f t="shared" si="6"/>
        <v>6.4500056962790167E-2</v>
      </c>
    </row>
    <row r="120" spans="1:14" x14ac:dyDescent="0.2">
      <c r="A120" s="3">
        <v>43951</v>
      </c>
      <c r="B120" s="4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  <c r="J120" s="35">
        <v>74.564923324834837</v>
      </c>
      <c r="K120">
        <f t="shared" si="4"/>
        <v>2.988584028418706E-2</v>
      </c>
      <c r="M120" s="35">
        <v>135.27309457589595</v>
      </c>
      <c r="N120">
        <f t="shared" si="6"/>
        <v>3.4242646514301145E-2</v>
      </c>
    </row>
    <row r="121" spans="1:14" x14ac:dyDescent="0.2">
      <c r="A121" s="3">
        <v>43952</v>
      </c>
      <c r="B121" s="4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  <c r="J121" s="35">
        <v>74.96381319286975</v>
      </c>
      <c r="K121">
        <f t="shared" si="4"/>
        <v>5.2337233467947157E-2</v>
      </c>
      <c r="M121" s="35">
        <v>135.57739700707032</v>
      </c>
      <c r="N121">
        <f t="shared" si="6"/>
        <v>7.2310613018674317E-4</v>
      </c>
    </row>
    <row r="122" spans="1:14" x14ac:dyDescent="0.2">
      <c r="A122" s="3">
        <v>43955</v>
      </c>
      <c r="B122" s="4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  <c r="J122" s="35">
        <v>75.362703060904664</v>
      </c>
      <c r="K122">
        <f t="shared" si="4"/>
        <v>4.3177024818343498E-2</v>
      </c>
      <c r="M122" s="35">
        <v>135.88169943824465</v>
      </c>
      <c r="N122">
        <f t="shared" si="6"/>
        <v>1.8176885956665684E-2</v>
      </c>
    </row>
    <row r="123" spans="1:14" x14ac:dyDescent="0.2">
      <c r="A123" s="3">
        <v>43956</v>
      </c>
      <c r="B123" s="4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  <c r="J123" s="35">
        <v>75.761592928939564</v>
      </c>
      <c r="K123">
        <f t="shared" si="4"/>
        <v>3.3191491537929961E-2</v>
      </c>
      <c r="M123" s="35">
        <v>136.18600186941902</v>
      </c>
      <c r="N123">
        <f t="shared" si="6"/>
        <v>2.2953929316916144E-2</v>
      </c>
    </row>
    <row r="124" spans="1:14" x14ac:dyDescent="0.2">
      <c r="A124" s="3">
        <v>43957</v>
      </c>
      <c r="B124" s="4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  <c r="J124" s="35">
        <v>76.160482796974492</v>
      </c>
      <c r="K124">
        <f t="shared" si="4"/>
        <v>2.8024848738825464E-2</v>
      </c>
      <c r="M124" s="35">
        <v>136.49030430059338</v>
      </c>
      <c r="N124">
        <f t="shared" si="6"/>
        <v>3.9342148377288749E-2</v>
      </c>
    </row>
    <row r="125" spans="1:14" x14ac:dyDescent="0.2">
      <c r="A125" s="3">
        <v>43958</v>
      </c>
      <c r="B125" s="4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  <c r="J125" s="35">
        <v>76.559372665009391</v>
      </c>
      <c r="K125">
        <f t="shared" si="4"/>
        <v>2.2828154577766609E-2</v>
      </c>
      <c r="M125" s="35">
        <v>136.79460673176771</v>
      </c>
      <c r="N125">
        <f t="shared" si="6"/>
        <v>4.3620492218199539E-2</v>
      </c>
    </row>
    <row r="126" spans="1:14" x14ac:dyDescent="0.2">
      <c r="A126" s="3">
        <v>43959</v>
      </c>
      <c r="B126" s="4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  <c r="J126" s="35">
        <v>76.958262533044305</v>
      </c>
      <c r="K126">
        <f t="shared" si="4"/>
        <v>3.9012780063723651E-3</v>
      </c>
      <c r="M126" s="35">
        <v>137.09890916294208</v>
      </c>
      <c r="N126">
        <f t="shared" si="6"/>
        <v>1.4466662498826102E-2</v>
      </c>
    </row>
    <row r="127" spans="1:14" x14ac:dyDescent="0.2">
      <c r="A127" s="3">
        <v>43962</v>
      </c>
      <c r="B127" s="4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  <c r="J127" s="35">
        <v>77.357152401079219</v>
      </c>
      <c r="K127">
        <f t="shared" si="4"/>
        <v>1.424930612524875E-2</v>
      </c>
      <c r="M127" s="35">
        <v>137.40321159411641</v>
      </c>
      <c r="N127">
        <f t="shared" si="6"/>
        <v>3.663171368657156E-2</v>
      </c>
    </row>
    <row r="128" spans="1:14" x14ac:dyDescent="0.2">
      <c r="A128" s="3">
        <v>43963</v>
      </c>
      <c r="B128" s="4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  <c r="J128" s="35">
        <v>77.756042269114118</v>
      </c>
      <c r="K128">
        <f t="shared" si="4"/>
        <v>2.2880718814550635E-3</v>
      </c>
      <c r="M128" s="35">
        <v>137.70751402529078</v>
      </c>
      <c r="N128">
        <f t="shared" si="6"/>
        <v>9.3402335393376015E-2</v>
      </c>
    </row>
    <row r="129" spans="1:14" x14ac:dyDescent="0.2">
      <c r="A129" s="3">
        <v>43964</v>
      </c>
      <c r="B129" s="4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  <c r="J129" s="35">
        <v>78.154932137149032</v>
      </c>
      <c r="K129">
        <f t="shared" si="4"/>
        <v>1.9742204525626941E-2</v>
      </c>
      <c r="M129" s="35">
        <v>138.01181645646511</v>
      </c>
      <c r="N129">
        <f t="shared" si="6"/>
        <v>0.13698850036630233</v>
      </c>
    </row>
    <row r="130" spans="1:14" x14ac:dyDescent="0.2">
      <c r="A130" s="3">
        <v>43965</v>
      </c>
      <c r="B130" s="4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  <c r="J130" s="35">
        <v>78.553822005183946</v>
      </c>
      <c r="K130">
        <f t="shared" si="4"/>
        <v>1.8688701949559239E-2</v>
      </c>
      <c r="M130" s="35">
        <v>138.31611888763948</v>
      </c>
      <c r="N130">
        <f t="shared" si="6"/>
        <v>9.4830425248038433E-2</v>
      </c>
    </row>
    <row r="131" spans="1:14" x14ac:dyDescent="0.2">
      <c r="A131" s="3">
        <v>43966</v>
      </c>
      <c r="B131" s="4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  <c r="J131" s="35">
        <v>78.952711873218846</v>
      </c>
      <c r="K131">
        <f t="shared" si="4"/>
        <v>2.9950638597279807E-2</v>
      </c>
      <c r="M131" s="35">
        <v>138.62042131881384</v>
      </c>
      <c r="N131">
        <f t="shared" si="6"/>
        <v>0.11158778484702311</v>
      </c>
    </row>
    <row r="132" spans="1:14" x14ac:dyDescent="0.2">
      <c r="A132" s="3">
        <v>43969</v>
      </c>
      <c r="B132" s="4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  <c r="J132" s="35">
        <v>79.351601741253759</v>
      </c>
      <c r="K132">
        <f t="shared" si="4"/>
        <v>1.1326213824454206E-2</v>
      </c>
      <c r="M132" s="35">
        <v>138.92472374998817</v>
      </c>
      <c r="N132">
        <f t="shared" si="6"/>
        <v>2.6979264646700713E-2</v>
      </c>
    </row>
    <row r="133" spans="1:14" x14ac:dyDescent="0.2">
      <c r="A133" s="3">
        <v>43970</v>
      </c>
      <c r="B133" s="4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  <c r="J133" s="35">
        <v>79.750491609288673</v>
      </c>
      <c r="K133">
        <f t="shared" si="4"/>
        <v>2.2317411861670914E-2</v>
      </c>
      <c r="M133" s="35">
        <v>139.22902618116254</v>
      </c>
      <c r="N133">
        <f t="shared" si="6"/>
        <v>6.113134206115229E-2</v>
      </c>
    </row>
    <row r="134" spans="1:14" x14ac:dyDescent="0.2">
      <c r="A134" s="3">
        <v>43971</v>
      </c>
      <c r="B134" s="4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  <c r="J134" s="35">
        <v>80.149381477323573</v>
      </c>
      <c r="K134">
        <f t="shared" si="4"/>
        <v>7.8302853178060274E-3</v>
      </c>
      <c r="M134" s="35">
        <v>139.5333286123369</v>
      </c>
      <c r="N134">
        <f t="shared" si="6"/>
        <v>3.155403351061483E-2</v>
      </c>
    </row>
    <row r="135" spans="1:14" x14ac:dyDescent="0.2">
      <c r="A135" s="3">
        <v>43972</v>
      </c>
      <c r="B135" s="4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  <c r="J135" s="35">
        <v>80.548271345358501</v>
      </c>
      <c r="K135">
        <f t="shared" si="4"/>
        <v>2.0454080333725259E-2</v>
      </c>
      <c r="M135" s="35">
        <v>139.83763104351124</v>
      </c>
      <c r="N135">
        <f t="shared" si="6"/>
        <v>2.1340103474455328E-2</v>
      </c>
    </row>
    <row r="136" spans="1:14" x14ac:dyDescent="0.2">
      <c r="A136" s="3">
        <v>43973</v>
      </c>
      <c r="B136" s="4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  <c r="J136" s="35">
        <v>80.9471612133934</v>
      </c>
      <c r="K136">
        <f t="shared" ref="K136:K199" si="9">ABS(C136-J136)/C136</f>
        <v>1.8947142751160353E-2</v>
      </c>
      <c r="M136" s="35">
        <v>140.1419334746856</v>
      </c>
      <c r="N136">
        <f t="shared" ref="N136:N199" si="10">ABS(E136-M136)/E136</f>
        <v>1.2604910893266041E-2</v>
      </c>
    </row>
    <row r="137" spans="1:14" x14ac:dyDescent="0.2">
      <c r="A137" s="3">
        <v>43977</v>
      </c>
      <c r="B137" s="4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  <c r="J137" s="35">
        <v>81.346051081428314</v>
      </c>
      <c r="K137">
        <f t="shared" si="9"/>
        <v>3.0951451798751119E-2</v>
      </c>
      <c r="M137" s="35">
        <v>140.44623590585994</v>
      </c>
      <c r="N137">
        <f t="shared" si="10"/>
        <v>2.5525228358030339E-2</v>
      </c>
    </row>
    <row r="138" spans="1:14" x14ac:dyDescent="0.2">
      <c r="A138" s="3">
        <v>43978</v>
      </c>
      <c r="B138" s="4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  <c r="J138" s="35">
        <v>81.744940949463228</v>
      </c>
      <c r="K138">
        <f t="shared" si="9"/>
        <v>3.1512583275987542E-2</v>
      </c>
      <c r="M138" s="35">
        <v>140.7505383370343</v>
      </c>
      <c r="N138">
        <f t="shared" si="10"/>
        <v>4.7402902423092586E-2</v>
      </c>
    </row>
    <row r="139" spans="1:14" x14ac:dyDescent="0.2">
      <c r="A139" s="3">
        <v>43979</v>
      </c>
      <c r="B139" s="4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  <c r="J139" s="35">
        <v>82.143830817498127</v>
      </c>
      <c r="K139">
        <f t="shared" si="9"/>
        <v>3.6090006638766096E-2</v>
      </c>
      <c r="M139" s="35">
        <v>141.05484076820863</v>
      </c>
      <c r="N139">
        <f t="shared" si="10"/>
        <v>3.8679734401957912E-2</v>
      </c>
    </row>
    <row r="140" spans="1:14" x14ac:dyDescent="0.2">
      <c r="A140" s="3">
        <v>43980</v>
      </c>
      <c r="B140" s="4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  <c r="J140" s="35">
        <v>82.542720685533041</v>
      </c>
      <c r="K140">
        <f t="shared" si="9"/>
        <v>4.2136343498091519E-2</v>
      </c>
      <c r="M140" s="35">
        <v>141.359143199383</v>
      </c>
      <c r="N140">
        <f t="shared" si="10"/>
        <v>2.5310701166792817E-2</v>
      </c>
    </row>
    <row r="141" spans="1:14" x14ac:dyDescent="0.2">
      <c r="A141" s="3">
        <v>43983</v>
      </c>
      <c r="B141" s="4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  <c r="J141" s="35">
        <v>82.941610553567955</v>
      </c>
      <c r="K141">
        <f t="shared" si="9"/>
        <v>3.4450905919164929E-2</v>
      </c>
      <c r="M141" s="35">
        <v>141.66344563055736</v>
      </c>
      <c r="N141">
        <f t="shared" si="10"/>
        <v>2.5417555315909619E-2</v>
      </c>
    </row>
    <row r="142" spans="1:14" x14ac:dyDescent="0.2">
      <c r="A142" s="3">
        <v>43984</v>
      </c>
      <c r="B142" s="4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  <c r="J142" s="35">
        <v>83.340500421602854</v>
      </c>
      <c r="K142">
        <f t="shared" si="9"/>
        <v>3.4636083736030027E-2</v>
      </c>
      <c r="M142" s="35">
        <v>141.9677480617317</v>
      </c>
      <c r="N142">
        <f t="shared" si="10"/>
        <v>3.7610535123795405E-2</v>
      </c>
    </row>
    <row r="143" spans="1:14" x14ac:dyDescent="0.2">
      <c r="A143" s="3">
        <v>43985</v>
      </c>
      <c r="B143" s="4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  <c r="J143" s="35">
        <v>83.739390289637768</v>
      </c>
      <c r="K143">
        <f t="shared" si="9"/>
        <v>3.389647341244096E-2</v>
      </c>
      <c r="M143" s="35">
        <v>142.27205049290606</v>
      </c>
      <c r="N143">
        <f t="shared" si="10"/>
        <v>6.6993838038523837E-2</v>
      </c>
    </row>
    <row r="144" spans="1:14" x14ac:dyDescent="0.2">
      <c r="A144" s="3">
        <v>43986</v>
      </c>
      <c r="B144" s="4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  <c r="J144" s="35">
        <v>84.138280157672682</v>
      </c>
      <c r="K144">
        <f t="shared" si="9"/>
        <v>4.7845605295923972E-2</v>
      </c>
      <c r="M144" s="35">
        <v>142.5763529240804</v>
      </c>
      <c r="N144">
        <f t="shared" si="10"/>
        <v>8.0350648317257356E-2</v>
      </c>
    </row>
    <row r="145" spans="1:14" x14ac:dyDescent="0.2">
      <c r="A145" s="3">
        <v>43987</v>
      </c>
      <c r="B145" s="4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  <c r="J145" s="35">
        <v>84.537170025707582</v>
      </c>
      <c r="K145">
        <f t="shared" si="9"/>
        <v>2.3658466965851686E-2</v>
      </c>
      <c r="M145" s="35">
        <v>142.88065535525476</v>
      </c>
      <c r="N145">
        <f t="shared" si="10"/>
        <v>0.10957078601365508</v>
      </c>
    </row>
    <row r="146" spans="1:14" x14ac:dyDescent="0.2">
      <c r="A146" s="3">
        <v>43990</v>
      </c>
      <c r="B146" s="4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  <c r="J146" s="35">
        <v>84.936059893742495</v>
      </c>
      <c r="K146">
        <f t="shared" si="9"/>
        <v>2.2443518555098865E-2</v>
      </c>
      <c r="M146" s="35">
        <v>143.18495778642909</v>
      </c>
      <c r="N146">
        <f t="shared" si="10"/>
        <v>0.11616387895964853</v>
      </c>
    </row>
    <row r="147" spans="1:14" x14ac:dyDescent="0.2">
      <c r="A147" s="3">
        <v>43991</v>
      </c>
      <c r="B147" s="4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  <c r="J147" s="35">
        <v>85.334949761777409</v>
      </c>
      <c r="K147">
        <f t="shared" si="9"/>
        <v>4.2001137830267252E-3</v>
      </c>
      <c r="M147" s="35">
        <v>143.48926021760346</v>
      </c>
      <c r="N147">
        <f t="shared" si="10"/>
        <v>8.7282748892827916E-2</v>
      </c>
    </row>
    <row r="148" spans="1:14" x14ac:dyDescent="0.2">
      <c r="A148" s="3">
        <v>43992</v>
      </c>
      <c r="B148" s="4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  <c r="J148" s="35">
        <v>85.733839629812309</v>
      </c>
      <c r="K148">
        <f t="shared" si="9"/>
        <v>2.4638913221184475E-2</v>
      </c>
      <c r="M148" s="35">
        <v>143.79356264877782</v>
      </c>
      <c r="N148">
        <f t="shared" si="10"/>
        <v>6.1727063727937591E-2</v>
      </c>
    </row>
    <row r="149" spans="1:14" x14ac:dyDescent="0.2">
      <c r="A149" s="3">
        <v>43993</v>
      </c>
      <c r="B149" s="4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  <c r="J149" s="35">
        <v>86.132729497847237</v>
      </c>
      <c r="K149">
        <f t="shared" si="9"/>
        <v>2.9317008177609374E-2</v>
      </c>
      <c r="M149" s="35">
        <v>144.09786507995216</v>
      </c>
      <c r="N149">
        <f t="shared" si="10"/>
        <v>1.0266635048700285E-2</v>
      </c>
    </row>
    <row r="150" spans="1:14" x14ac:dyDescent="0.2">
      <c r="A150" s="3">
        <v>43994</v>
      </c>
      <c r="B150" s="4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  <c r="J150" s="35">
        <v>86.531619365882136</v>
      </c>
      <c r="K150">
        <f t="shared" si="9"/>
        <v>2.5232502822264621E-2</v>
      </c>
      <c r="M150" s="35">
        <v>144.40216751112652</v>
      </c>
      <c r="N150">
        <f t="shared" si="10"/>
        <v>4.9039726794826649E-3</v>
      </c>
    </row>
    <row r="151" spans="1:14" x14ac:dyDescent="0.2">
      <c r="A151" s="3">
        <v>43997</v>
      </c>
      <c r="B151" s="4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  <c r="J151" s="35">
        <v>86.93050923391705</v>
      </c>
      <c r="K151">
        <f t="shared" si="9"/>
        <v>1.7376571064496353E-2</v>
      </c>
      <c r="M151" s="35">
        <v>144.70646994230088</v>
      </c>
      <c r="N151">
        <f t="shared" si="10"/>
        <v>7.5381416161584228E-3</v>
      </c>
    </row>
    <row r="152" spans="1:14" x14ac:dyDescent="0.2">
      <c r="A152" s="3">
        <v>43998</v>
      </c>
      <c r="B152" s="4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  <c r="J152" s="35">
        <v>87.329399101951964</v>
      </c>
      <c r="K152">
        <f t="shared" si="9"/>
        <v>4.3422389436824178E-3</v>
      </c>
      <c r="M152" s="35">
        <v>145.01077237347522</v>
      </c>
      <c r="N152">
        <f t="shared" si="10"/>
        <v>2.1992405441715528E-2</v>
      </c>
    </row>
    <row r="153" spans="1:14" x14ac:dyDescent="0.2">
      <c r="A153" s="3">
        <v>43999</v>
      </c>
      <c r="B153" s="4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  <c r="J153" s="35">
        <v>87.728288969986863</v>
      </c>
      <c r="K153">
        <f t="shared" si="9"/>
        <v>1.5994503413093123E-3</v>
      </c>
      <c r="M153" s="35">
        <v>145.31507480464958</v>
      </c>
      <c r="N153">
        <f t="shared" si="10"/>
        <v>1.4852798687087727E-2</v>
      </c>
    </row>
    <row r="154" spans="1:14" x14ac:dyDescent="0.2">
      <c r="A154" s="3">
        <v>44000</v>
      </c>
      <c r="B154" s="4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  <c r="J154" s="35">
        <v>88.127178838021777</v>
      </c>
      <c r="K154">
        <f t="shared" si="9"/>
        <v>5.753071625432443E-3</v>
      </c>
      <c r="M154" s="35">
        <v>145.61937723582392</v>
      </c>
      <c r="N154">
        <f t="shared" si="10"/>
        <v>1.2057158946714318E-2</v>
      </c>
    </row>
    <row r="155" spans="1:14" x14ac:dyDescent="0.2">
      <c r="A155" s="3">
        <v>44001</v>
      </c>
      <c r="B155" s="4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  <c r="J155" s="35">
        <v>88.526068706056691</v>
      </c>
      <c r="K155">
        <f t="shared" si="9"/>
        <v>1.6112190677996723E-2</v>
      </c>
      <c r="M155" s="35">
        <v>145.92367966699828</v>
      </c>
      <c r="N155">
        <f t="shared" si="10"/>
        <v>9.4846876441981986E-3</v>
      </c>
    </row>
    <row r="156" spans="1:14" x14ac:dyDescent="0.2">
      <c r="A156" s="3">
        <v>44004</v>
      </c>
      <c r="B156" s="4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  <c r="J156" s="35">
        <v>88.92495857409159</v>
      </c>
      <c r="K156">
        <f t="shared" si="9"/>
        <v>5.3335446852802657E-3</v>
      </c>
      <c r="M156" s="35">
        <v>146.22798209817262</v>
      </c>
      <c r="N156">
        <f t="shared" si="10"/>
        <v>1.4590946803988722E-2</v>
      </c>
    </row>
    <row r="157" spans="1:14" x14ac:dyDescent="0.2">
      <c r="A157" s="3">
        <v>44005</v>
      </c>
      <c r="B157" s="4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  <c r="J157" s="35">
        <v>89.323848442126504</v>
      </c>
      <c r="K157">
        <f t="shared" si="9"/>
        <v>2.1752288341986548E-2</v>
      </c>
      <c r="M157" s="35">
        <v>146.53228452934698</v>
      </c>
      <c r="N157">
        <f t="shared" si="10"/>
        <v>1.7263762046457798E-2</v>
      </c>
    </row>
    <row r="158" spans="1:14" x14ac:dyDescent="0.2">
      <c r="A158" s="3">
        <v>44006</v>
      </c>
      <c r="B158" s="4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  <c r="J158" s="35">
        <v>89.722738310161418</v>
      </c>
      <c r="K158">
        <f t="shared" si="9"/>
        <v>2.7309688144640134E-4</v>
      </c>
      <c r="M158" s="35">
        <v>146.83658696052134</v>
      </c>
      <c r="N158">
        <f t="shared" si="10"/>
        <v>6.7342557647442611E-2</v>
      </c>
    </row>
    <row r="159" spans="1:14" x14ac:dyDescent="0.2">
      <c r="A159" s="3">
        <v>44007</v>
      </c>
      <c r="B159" s="4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  <c r="J159" s="35">
        <v>90.121628178196318</v>
      </c>
      <c r="K159">
        <f t="shared" si="9"/>
        <v>8.4433704953911139E-3</v>
      </c>
      <c r="M159" s="35">
        <v>147.14088939169568</v>
      </c>
      <c r="N159">
        <f t="shared" si="10"/>
        <v>3.8697696068187251E-2</v>
      </c>
    </row>
    <row r="160" spans="1:14" x14ac:dyDescent="0.2">
      <c r="A160" s="3">
        <v>44008</v>
      </c>
      <c r="B160" s="4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  <c r="J160" s="35">
        <v>90.520518046231246</v>
      </c>
      <c r="K160">
        <f t="shared" si="9"/>
        <v>2.7516594419843138E-2</v>
      </c>
      <c r="M160" s="35">
        <v>147.44519182287004</v>
      </c>
      <c r="N160">
        <f t="shared" si="10"/>
        <v>7.2852165041302985E-2</v>
      </c>
    </row>
    <row r="161" spans="1:14" x14ac:dyDescent="0.2">
      <c r="A161" s="3">
        <v>44011</v>
      </c>
      <c r="B161" s="4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  <c r="J161" s="35">
        <v>90.919407914266145</v>
      </c>
      <c r="K161">
        <f t="shared" si="9"/>
        <v>8.795125449196816E-3</v>
      </c>
      <c r="M161" s="35">
        <v>147.74949425404441</v>
      </c>
      <c r="N161">
        <f t="shared" si="10"/>
        <v>3.7314403222938185E-2</v>
      </c>
    </row>
    <row r="162" spans="1:14" x14ac:dyDescent="0.2">
      <c r="A162" s="3">
        <v>44012</v>
      </c>
      <c r="B162" s="4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  <c r="J162" s="35">
        <v>91.318297782301059</v>
      </c>
      <c r="K162">
        <f t="shared" si="9"/>
        <v>4.8331458677300264E-3</v>
      </c>
      <c r="M162" s="35">
        <v>148.05379668521874</v>
      </c>
      <c r="N162">
        <f t="shared" si="10"/>
        <v>2.9745877303487694E-2</v>
      </c>
    </row>
    <row r="163" spans="1:14" x14ac:dyDescent="0.2">
      <c r="A163" s="3">
        <v>44013</v>
      </c>
      <c r="B163" s="4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  <c r="J163" s="35">
        <v>91.717187650335958</v>
      </c>
      <c r="K163">
        <f t="shared" si="9"/>
        <v>1.1134859389029533E-2</v>
      </c>
      <c r="M163" s="35">
        <v>148.35809911639308</v>
      </c>
      <c r="N163">
        <f t="shared" si="10"/>
        <v>3.529923738859498E-2</v>
      </c>
    </row>
    <row r="164" spans="1:14" x14ac:dyDescent="0.2">
      <c r="A164" s="3">
        <v>44014</v>
      </c>
      <c r="B164" s="4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  <c r="J164" s="35">
        <v>92.116077518370872</v>
      </c>
      <c r="K164">
        <f t="shared" si="9"/>
        <v>1.5532415190291759E-2</v>
      </c>
      <c r="M164" s="35">
        <v>148.66240154756744</v>
      </c>
      <c r="N164">
        <f t="shared" si="10"/>
        <v>3.0912889944631702E-2</v>
      </c>
    </row>
    <row r="165" spans="1:14" x14ac:dyDescent="0.2">
      <c r="A165" s="3">
        <v>44018</v>
      </c>
      <c r="B165" s="4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  <c r="J165" s="35">
        <v>92.514967386405786</v>
      </c>
      <c r="K165">
        <f t="shared" si="9"/>
        <v>6.6425706790913149E-3</v>
      </c>
      <c r="M165" s="35">
        <v>148.9667039787418</v>
      </c>
      <c r="N165">
        <f t="shared" si="10"/>
        <v>1.7586054722365647E-2</v>
      </c>
    </row>
    <row r="166" spans="1:14" x14ac:dyDescent="0.2">
      <c r="A166" s="3">
        <v>44019</v>
      </c>
      <c r="B166" s="4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  <c r="J166" s="35">
        <v>92.9138572544407</v>
      </c>
      <c r="K166">
        <f t="shared" si="9"/>
        <v>7.4557086083329503E-4</v>
      </c>
      <c r="M166" s="35">
        <v>149.27100640991614</v>
      </c>
      <c r="N166">
        <f t="shared" si="10"/>
        <v>3.549039743941642E-2</v>
      </c>
    </row>
    <row r="167" spans="1:14" x14ac:dyDescent="0.2">
      <c r="A167" s="3">
        <v>44020</v>
      </c>
      <c r="B167" s="4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  <c r="J167" s="35">
        <v>93.312747122475599</v>
      </c>
      <c r="K167">
        <f t="shared" si="9"/>
        <v>1.7832885459555015E-2</v>
      </c>
      <c r="M167" s="35">
        <v>149.5753088410905</v>
      </c>
      <c r="N167">
        <f t="shared" si="10"/>
        <v>3.3182662981978424E-2</v>
      </c>
    </row>
    <row r="168" spans="1:14" x14ac:dyDescent="0.2">
      <c r="A168" s="3">
        <v>44021</v>
      </c>
      <c r="B168" s="4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  <c r="J168" s="35">
        <v>93.711636990510513</v>
      </c>
      <c r="K168">
        <f t="shared" si="9"/>
        <v>1.7857894930400041E-2</v>
      </c>
      <c r="M168" s="35">
        <v>149.87961127226487</v>
      </c>
      <c r="N168">
        <f t="shared" si="10"/>
        <v>6.6188642382975615E-2</v>
      </c>
    </row>
    <row r="169" spans="1:14" x14ac:dyDescent="0.2">
      <c r="A169" s="3">
        <v>44022</v>
      </c>
      <c r="B169" s="4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  <c r="J169" s="35">
        <v>94.110526858545427</v>
      </c>
      <c r="K169">
        <f t="shared" si="9"/>
        <v>1.539967739956165E-2</v>
      </c>
      <c r="M169" s="35">
        <v>150.1839137034392</v>
      </c>
      <c r="N169">
        <f t="shared" si="10"/>
        <v>6.0253492135272292E-2</v>
      </c>
    </row>
    <row r="170" spans="1:14" x14ac:dyDescent="0.2">
      <c r="A170" s="3">
        <v>44025</v>
      </c>
      <c r="B170" s="4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  <c r="J170" s="35">
        <v>94.509416726580326</v>
      </c>
      <c r="K170">
        <f t="shared" si="9"/>
        <v>6.6438736757653931E-3</v>
      </c>
      <c r="M170" s="35">
        <v>150.48821613461357</v>
      </c>
      <c r="N170">
        <f t="shared" si="10"/>
        <v>5.4701510780324869E-2</v>
      </c>
    </row>
    <row r="171" spans="1:14" x14ac:dyDescent="0.2">
      <c r="A171" s="3">
        <v>44026</v>
      </c>
      <c r="B171" s="4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  <c r="J171" s="35">
        <v>94.90830659461524</v>
      </c>
      <c r="K171">
        <f t="shared" si="9"/>
        <v>1.8690382765500575E-2</v>
      </c>
      <c r="M171" s="35">
        <v>150.7925185657879</v>
      </c>
      <c r="N171">
        <f t="shared" si="10"/>
        <v>2.3937530558211573E-2</v>
      </c>
    </row>
    <row r="172" spans="1:14" x14ac:dyDescent="0.2">
      <c r="A172" s="3">
        <v>44027</v>
      </c>
      <c r="B172" s="4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  <c r="J172" s="35">
        <v>95.307196462650154</v>
      </c>
      <c r="K172">
        <f t="shared" si="9"/>
        <v>2.1296887209983156E-2</v>
      </c>
      <c r="M172" s="35">
        <v>151.09682099696226</v>
      </c>
      <c r="N172">
        <f t="shared" si="10"/>
        <v>1.3940685760748369E-4</v>
      </c>
    </row>
    <row r="173" spans="1:14" x14ac:dyDescent="0.2">
      <c r="A173" s="3">
        <v>44028</v>
      </c>
      <c r="B173" s="4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  <c r="J173" s="35">
        <v>95.706086330685068</v>
      </c>
      <c r="K173">
        <f t="shared" si="9"/>
        <v>4.9568055962383364E-3</v>
      </c>
      <c r="M173" s="35">
        <v>151.4011234281366</v>
      </c>
      <c r="N173">
        <f t="shared" si="10"/>
        <v>5.3749792387587231E-3</v>
      </c>
    </row>
    <row r="174" spans="1:14" x14ac:dyDescent="0.2">
      <c r="A174" s="3">
        <v>44029</v>
      </c>
      <c r="B174" s="4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  <c r="J174" s="35">
        <v>96.104976198719967</v>
      </c>
      <c r="K174">
        <f t="shared" si="9"/>
        <v>1.2130948883234151E-3</v>
      </c>
      <c r="M174" s="35">
        <v>151.70542585931096</v>
      </c>
      <c r="N174">
        <f t="shared" si="10"/>
        <v>1.5721193572097999E-2</v>
      </c>
    </row>
    <row r="175" spans="1:14" x14ac:dyDescent="0.2">
      <c r="A175" s="3">
        <v>44032</v>
      </c>
      <c r="B175" s="4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  <c r="J175" s="35">
        <v>96.503866066754881</v>
      </c>
      <c r="K175">
        <f t="shared" si="9"/>
        <v>1.5381119662357634E-2</v>
      </c>
      <c r="M175" s="35">
        <v>152.00972829048533</v>
      </c>
      <c r="N175">
        <f t="shared" si="10"/>
        <v>3.3949846158925516E-3</v>
      </c>
    </row>
    <row r="176" spans="1:14" x14ac:dyDescent="0.2">
      <c r="A176" s="3">
        <v>44033</v>
      </c>
      <c r="B176" s="4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  <c r="J176" s="35">
        <v>96.902755934789795</v>
      </c>
      <c r="K176">
        <f t="shared" si="9"/>
        <v>2.5253291558611579E-3</v>
      </c>
      <c r="M176" s="35">
        <v>152.31403072165966</v>
      </c>
      <c r="N176">
        <f t="shared" si="10"/>
        <v>1.0239897621968138E-2</v>
      </c>
    </row>
    <row r="177" spans="1:14" x14ac:dyDescent="0.2">
      <c r="A177" s="3">
        <v>44034</v>
      </c>
      <c r="B177" s="4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  <c r="J177" s="35">
        <v>97.301645802824694</v>
      </c>
      <c r="K177">
        <f t="shared" si="9"/>
        <v>3.8321060583471271E-3</v>
      </c>
      <c r="M177" s="35">
        <v>152.61833315283403</v>
      </c>
      <c r="N177">
        <f t="shared" si="10"/>
        <v>7.3003369021258837E-3</v>
      </c>
    </row>
    <row r="178" spans="1:14" x14ac:dyDescent="0.2">
      <c r="A178" s="3">
        <v>44035</v>
      </c>
      <c r="B178" s="4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  <c r="J178" s="35">
        <v>97.700535670859608</v>
      </c>
      <c r="K178">
        <f t="shared" si="9"/>
        <v>5.6013224875709006E-2</v>
      </c>
      <c r="M178" s="35">
        <v>152.92263558400839</v>
      </c>
      <c r="N178">
        <f t="shared" si="10"/>
        <v>3.7290647763971321E-4</v>
      </c>
    </row>
    <row r="179" spans="1:14" x14ac:dyDescent="0.2">
      <c r="A179" s="3">
        <v>44036</v>
      </c>
      <c r="B179" s="4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  <c r="J179" s="35">
        <v>98.099425538894522</v>
      </c>
      <c r="K179">
        <f t="shared" si="9"/>
        <v>6.2957954727050236E-2</v>
      </c>
      <c r="M179" s="35">
        <v>153.22693801518272</v>
      </c>
      <c r="N179">
        <f t="shared" si="10"/>
        <v>3.1207556706345223E-2</v>
      </c>
    </row>
    <row r="180" spans="1:14" x14ac:dyDescent="0.2">
      <c r="A180" s="3">
        <v>44039</v>
      </c>
      <c r="B180" s="4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  <c r="J180" s="35">
        <v>98.498315406929436</v>
      </c>
      <c r="K180">
        <f t="shared" si="9"/>
        <v>4.2570980048823974E-2</v>
      </c>
      <c r="M180" s="35">
        <v>153.53124044635706</v>
      </c>
      <c r="N180">
        <f t="shared" si="10"/>
        <v>2.4140124119450761E-2</v>
      </c>
    </row>
    <row r="181" spans="1:14" x14ac:dyDescent="0.2">
      <c r="A181" s="3">
        <v>44040</v>
      </c>
      <c r="B181" s="4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  <c r="J181" s="35">
        <v>98.897205274964335</v>
      </c>
      <c r="K181">
        <f t="shared" si="9"/>
        <v>6.4276478162956632E-2</v>
      </c>
      <c r="M181" s="35">
        <v>153.83554287753142</v>
      </c>
      <c r="N181">
        <f t="shared" si="10"/>
        <v>1.7731689240169983E-2</v>
      </c>
    </row>
    <row r="182" spans="1:14" x14ac:dyDescent="0.2">
      <c r="A182" s="3">
        <v>44041</v>
      </c>
      <c r="B182" s="4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  <c r="J182" s="35">
        <v>99.296095142999249</v>
      </c>
      <c r="K182">
        <f t="shared" si="9"/>
        <v>4.8471665142689836E-2</v>
      </c>
      <c r="M182" s="35">
        <v>154.13984530870579</v>
      </c>
      <c r="N182">
        <f t="shared" si="10"/>
        <v>2.7908522918611016E-3</v>
      </c>
    </row>
    <row r="183" spans="1:14" x14ac:dyDescent="0.2">
      <c r="A183" s="3">
        <v>44042</v>
      </c>
      <c r="B183" s="4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  <c r="J183" s="35">
        <v>99.694985011034163</v>
      </c>
      <c r="K183">
        <f t="shared" si="9"/>
        <v>4.0098144832013058E-2</v>
      </c>
      <c r="M183" s="35">
        <v>154.44414773988012</v>
      </c>
      <c r="N183">
        <f t="shared" si="10"/>
        <v>4.1280728358331707E-2</v>
      </c>
    </row>
    <row r="184" spans="1:14" x14ac:dyDescent="0.2">
      <c r="A184" s="3">
        <v>44043</v>
      </c>
      <c r="B184" s="4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  <c r="J184" s="35">
        <v>100.09387487906908</v>
      </c>
      <c r="K184">
        <f t="shared" si="9"/>
        <v>5.4702287521808377E-2</v>
      </c>
      <c r="M184" s="35">
        <v>154.74845017105449</v>
      </c>
      <c r="N184">
        <f t="shared" si="10"/>
        <v>4.1865568231021978E-2</v>
      </c>
    </row>
    <row r="185" spans="1:14" x14ac:dyDescent="0.2">
      <c r="A185" s="3">
        <v>44046</v>
      </c>
      <c r="B185" s="4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  <c r="J185" s="35">
        <v>100.49276474710398</v>
      </c>
      <c r="K185">
        <f t="shared" si="9"/>
        <v>7.4261444911241883E-2</v>
      </c>
      <c r="M185" s="35">
        <v>155.05275260222885</v>
      </c>
      <c r="N185">
        <f t="shared" si="10"/>
        <v>4.9818025872926136E-2</v>
      </c>
    </row>
    <row r="186" spans="1:14" x14ac:dyDescent="0.2">
      <c r="A186" s="3">
        <v>44047</v>
      </c>
      <c r="B186" s="4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  <c r="J186" s="35">
        <v>100.89165461513889</v>
      </c>
      <c r="K186">
        <f t="shared" si="9"/>
        <v>7.6752503100900496E-2</v>
      </c>
      <c r="M186" s="35">
        <v>155.35705503340319</v>
      </c>
      <c r="N186">
        <f t="shared" si="10"/>
        <v>6.0445893005187094E-2</v>
      </c>
    </row>
    <row r="187" spans="1:14" x14ac:dyDescent="0.2">
      <c r="A187" s="3">
        <v>44048</v>
      </c>
      <c r="B187" s="4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  <c r="J187" s="35">
        <v>101.2905444831738</v>
      </c>
      <c r="K187">
        <f t="shared" si="9"/>
        <v>7.6449826173329585E-2</v>
      </c>
      <c r="M187" s="35">
        <v>155.66135746457755</v>
      </c>
      <c r="N187">
        <f t="shared" si="10"/>
        <v>3.793602736202184E-2</v>
      </c>
    </row>
    <row r="188" spans="1:14" x14ac:dyDescent="0.2">
      <c r="A188" s="3">
        <v>44049</v>
      </c>
      <c r="B188" s="4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  <c r="J188" s="35">
        <v>101.6894343512087</v>
      </c>
      <c r="K188">
        <f t="shared" si="9"/>
        <v>0.10407109266517887</v>
      </c>
      <c r="M188" s="35">
        <v>155.96565989575188</v>
      </c>
      <c r="N188">
        <f t="shared" si="10"/>
        <v>2.7969245745788976E-2</v>
      </c>
    </row>
    <row r="189" spans="1:14" x14ac:dyDescent="0.2">
      <c r="A189" s="3">
        <v>44050</v>
      </c>
      <c r="B189" s="4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  <c r="J189" s="35">
        <v>102.08832421924362</v>
      </c>
      <c r="K189">
        <f t="shared" si="9"/>
        <v>7.9631449685007183E-2</v>
      </c>
      <c r="M189" s="35">
        <v>156.26996232692625</v>
      </c>
      <c r="N189">
        <f t="shared" si="10"/>
        <v>1.3174955860722816E-2</v>
      </c>
    </row>
    <row r="190" spans="1:14" x14ac:dyDescent="0.2">
      <c r="A190" s="3">
        <v>44053</v>
      </c>
      <c r="B190" s="4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  <c r="J190" s="35">
        <v>102.48721408727853</v>
      </c>
      <c r="K190">
        <f t="shared" si="9"/>
        <v>8.9272570105538018E-2</v>
      </c>
      <c r="M190" s="35">
        <v>156.57426475810058</v>
      </c>
      <c r="N190">
        <f t="shared" si="10"/>
        <v>1.2359023117400678E-2</v>
      </c>
    </row>
    <row r="191" spans="1:14" x14ac:dyDescent="0.2">
      <c r="A191" s="3">
        <v>44054</v>
      </c>
      <c r="B191" s="4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  <c r="J191" s="35">
        <v>102.88610395531344</v>
      </c>
      <c r="K191">
        <f t="shared" si="9"/>
        <v>5.7704129604654528E-2</v>
      </c>
      <c r="M191" s="35">
        <v>156.87856718927495</v>
      </c>
      <c r="N191">
        <f t="shared" si="10"/>
        <v>1.5687453886045373E-2</v>
      </c>
    </row>
    <row r="192" spans="1:14" x14ac:dyDescent="0.2">
      <c r="A192" s="3">
        <v>44055</v>
      </c>
      <c r="B192" s="4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  <c r="J192" s="35">
        <v>103.28499382334834</v>
      </c>
      <c r="K192">
        <f t="shared" si="9"/>
        <v>8.4477631559682784E-2</v>
      </c>
      <c r="M192" s="35">
        <v>157.18286962044931</v>
      </c>
      <c r="N192">
        <f t="shared" si="10"/>
        <v>1.248431491185093E-2</v>
      </c>
    </row>
    <row r="193" spans="1:14" x14ac:dyDescent="0.2">
      <c r="A193" s="3">
        <v>44056</v>
      </c>
      <c r="B193" s="4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  <c r="J193" s="35">
        <v>103.68388369138326</v>
      </c>
      <c r="K193">
        <f t="shared" si="9"/>
        <v>9.6924050295620373E-2</v>
      </c>
      <c r="M193" s="35">
        <v>157.48717205162365</v>
      </c>
      <c r="N193">
        <f t="shared" si="10"/>
        <v>9.3900112337174466E-3</v>
      </c>
    </row>
    <row r="194" spans="1:14" x14ac:dyDescent="0.2">
      <c r="A194" s="3">
        <v>44057</v>
      </c>
      <c r="B194" s="4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  <c r="J194" s="35">
        <v>104.08277355941817</v>
      </c>
      <c r="K194">
        <f t="shared" si="9"/>
        <v>9.2641141241008154E-2</v>
      </c>
      <c r="M194" s="35">
        <v>157.79147448279801</v>
      </c>
      <c r="N194">
        <f t="shared" si="10"/>
        <v>1.5526107641178578E-2</v>
      </c>
    </row>
    <row r="195" spans="1:14" x14ac:dyDescent="0.2">
      <c r="A195" s="3">
        <v>44060</v>
      </c>
      <c r="B195" s="4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  <c r="J195" s="35">
        <v>104.48166342745307</v>
      </c>
      <c r="K195">
        <f t="shared" si="9"/>
        <v>8.6779451331241014E-2</v>
      </c>
      <c r="M195" s="35">
        <v>158.09577691397237</v>
      </c>
      <c r="N195">
        <f t="shared" si="10"/>
        <v>4.1837875217093021E-3</v>
      </c>
    </row>
    <row r="196" spans="1:14" x14ac:dyDescent="0.2">
      <c r="A196" s="3">
        <v>44061</v>
      </c>
      <c r="B196" s="4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  <c r="J196" s="35">
        <v>104.88055329548799</v>
      </c>
      <c r="K196">
        <f t="shared" si="9"/>
        <v>9.086861311275389E-2</v>
      </c>
      <c r="M196" s="35">
        <v>158.40007934514671</v>
      </c>
      <c r="N196">
        <f t="shared" si="10"/>
        <v>6.4816006655146327E-3</v>
      </c>
    </row>
    <row r="197" spans="1:14" x14ac:dyDescent="0.2">
      <c r="A197" s="3">
        <v>44062</v>
      </c>
      <c r="B197" s="4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  <c r="J197" s="35">
        <v>105.2794431635229</v>
      </c>
      <c r="K197">
        <f t="shared" si="9"/>
        <v>8.8554512416005024E-2</v>
      </c>
      <c r="M197" s="35">
        <v>158.70438177632104</v>
      </c>
      <c r="N197">
        <f t="shared" si="10"/>
        <v>1.182260570854575E-2</v>
      </c>
    </row>
    <row r="198" spans="1:14" x14ac:dyDescent="0.2">
      <c r="A198" s="3">
        <v>44063</v>
      </c>
      <c r="B198" s="4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  <c r="J198" s="35">
        <v>105.67833303155781</v>
      </c>
      <c r="K198">
        <f t="shared" si="9"/>
        <v>0.1049616992726199</v>
      </c>
      <c r="M198" s="35">
        <v>159.00868420749541</v>
      </c>
      <c r="N198">
        <f t="shared" si="10"/>
        <v>1.8176898532683686E-2</v>
      </c>
    </row>
    <row r="199" spans="1:14" x14ac:dyDescent="0.2">
      <c r="A199" s="3">
        <v>44064</v>
      </c>
      <c r="B199" s="4">
        <v>198</v>
      </c>
      <c r="C199" s="1">
        <v>124.1558</v>
      </c>
      <c r="D199" s="2">
        <v>338054800</v>
      </c>
      <c r="E199" s="1">
        <v>157.5</v>
      </c>
      <c r="F199" s="2">
        <v>2507800</v>
      </c>
      <c r="J199" s="35">
        <v>106.07722289959271</v>
      </c>
      <c r="K199">
        <f t="shared" si="9"/>
        <v>0.14561202215609167</v>
      </c>
      <c r="M199" s="35">
        <v>159.31298663866977</v>
      </c>
      <c r="N199">
        <f t="shared" si="10"/>
        <v>1.1511026277268381E-2</v>
      </c>
    </row>
    <row r="200" spans="1:14" x14ac:dyDescent="0.2">
      <c r="A200" s="3">
        <v>44067</v>
      </c>
      <c r="B200" s="4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  <c r="J200" s="35">
        <v>106.47611276762763</v>
      </c>
      <c r="K200">
        <f t="shared" ref="K200:K254" si="11">ABS(C200-J200)/C200</f>
        <v>0.15253512821484097</v>
      </c>
      <c r="M200" s="35">
        <v>159.61728906984411</v>
      </c>
      <c r="N200">
        <f t="shared" ref="N200:N253" si="12">ABS(E200-M200)/E200</f>
        <v>1.5516977950844285E-3</v>
      </c>
    </row>
    <row r="201" spans="1:14" x14ac:dyDescent="0.2">
      <c r="A201" s="3">
        <v>44068</v>
      </c>
      <c r="B201" s="4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  <c r="J201" s="35">
        <v>106.87500263566254</v>
      </c>
      <c r="K201">
        <f t="shared" si="11"/>
        <v>0.14232414001405361</v>
      </c>
      <c r="M201" s="35">
        <v>159.92159150101847</v>
      </c>
      <c r="N201">
        <f t="shared" si="12"/>
        <v>2.8009527301957469E-2</v>
      </c>
    </row>
    <row r="202" spans="1:14" x14ac:dyDescent="0.2">
      <c r="A202" s="3">
        <v>44069</v>
      </c>
      <c r="B202" s="4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  <c r="J202" s="35">
        <v>107.27389250369744</v>
      </c>
      <c r="K202">
        <f t="shared" si="11"/>
        <v>0.15067308790808026</v>
      </c>
      <c r="M202" s="35">
        <v>160.22589393219283</v>
      </c>
      <c r="N202">
        <f t="shared" si="12"/>
        <v>3.0754970233604229E-2</v>
      </c>
    </row>
    <row r="203" spans="1:14" x14ac:dyDescent="0.2">
      <c r="A203" s="3">
        <v>44070</v>
      </c>
      <c r="B203" s="4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  <c r="J203" s="35">
        <v>107.67278237173235</v>
      </c>
      <c r="K203">
        <f t="shared" si="11"/>
        <v>0.13720068633577359</v>
      </c>
      <c r="M203" s="35">
        <v>160.53019636336717</v>
      </c>
      <c r="N203">
        <f t="shared" si="12"/>
        <v>3.289239395247219E-2</v>
      </c>
    </row>
    <row r="204" spans="1:14" x14ac:dyDescent="0.2">
      <c r="A204" s="3">
        <v>44071</v>
      </c>
      <c r="B204" s="4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  <c r="J204" s="35">
        <v>108.07167223976727</v>
      </c>
      <c r="K204">
        <f t="shared" si="11"/>
        <v>0.13259925649675056</v>
      </c>
      <c r="M204" s="35">
        <v>160.83449879454153</v>
      </c>
      <c r="N204">
        <f t="shared" si="12"/>
        <v>4.4812364778457389E-2</v>
      </c>
    </row>
    <row r="205" spans="1:14" x14ac:dyDescent="0.2">
      <c r="A205" s="3">
        <v>44074</v>
      </c>
      <c r="B205" s="4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  <c r="J205" s="35">
        <v>108.47056210780218</v>
      </c>
      <c r="K205">
        <f t="shared" si="11"/>
        <v>0.15795328710640497</v>
      </c>
      <c r="M205" s="35">
        <v>161.13880122571587</v>
      </c>
      <c r="N205">
        <f t="shared" si="12"/>
        <v>2.6645736601310345E-2</v>
      </c>
    </row>
    <row r="206" spans="1:14" x14ac:dyDescent="0.2">
      <c r="A206" s="3">
        <v>44075</v>
      </c>
      <c r="B206" s="4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  <c r="J206" s="35">
        <v>108.86945197583708</v>
      </c>
      <c r="K206">
        <f t="shared" si="11"/>
        <v>0.18723144720580628</v>
      </c>
      <c r="M206" s="35">
        <v>161.44310365689023</v>
      </c>
      <c r="N206">
        <f t="shared" si="12"/>
        <v>3.8857518034483826E-2</v>
      </c>
    </row>
    <row r="207" spans="1:14" x14ac:dyDescent="0.2">
      <c r="A207" s="3">
        <v>44076</v>
      </c>
      <c r="B207" s="4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  <c r="J207" s="35">
        <v>109.26834184387199</v>
      </c>
      <c r="K207">
        <f t="shared" si="11"/>
        <v>0.16699498953740655</v>
      </c>
      <c r="M207" s="35">
        <v>161.74740608806457</v>
      </c>
      <c r="N207">
        <f t="shared" si="12"/>
        <v>6.2170782453555104E-2</v>
      </c>
    </row>
    <row r="208" spans="1:14" x14ac:dyDescent="0.2">
      <c r="A208" s="3">
        <v>44077</v>
      </c>
      <c r="B208" s="4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  <c r="J208" s="35">
        <v>109.66723171190691</v>
      </c>
      <c r="K208">
        <f t="shared" si="11"/>
        <v>9.1194245390618378E-2</v>
      </c>
      <c r="M208" s="35">
        <v>162.05170851923893</v>
      </c>
      <c r="N208">
        <f t="shared" si="12"/>
        <v>2.5545967553356419E-2</v>
      </c>
    </row>
    <row r="209" spans="1:14" x14ac:dyDescent="0.2">
      <c r="A209" s="3">
        <v>44078</v>
      </c>
      <c r="B209" s="4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  <c r="J209" s="35">
        <v>110.06612157994182</v>
      </c>
      <c r="K209">
        <f t="shared" si="11"/>
        <v>8.849193830251989E-2</v>
      </c>
      <c r="M209" s="35">
        <v>162.35601095041329</v>
      </c>
      <c r="N209">
        <f t="shared" si="12"/>
        <v>2.6000305942684557E-2</v>
      </c>
    </row>
    <row r="210" spans="1:14" x14ac:dyDescent="0.2">
      <c r="A210" s="3">
        <v>44082</v>
      </c>
      <c r="B210" s="4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  <c r="J210" s="35">
        <v>110.46501144797672</v>
      </c>
      <c r="K210">
        <f t="shared" si="11"/>
        <v>1.9184632522870622E-2</v>
      </c>
      <c r="M210" s="35">
        <v>162.66031338158763</v>
      </c>
      <c r="N210">
        <f t="shared" si="12"/>
        <v>9.7990538699467764E-3</v>
      </c>
    </row>
    <row r="211" spans="1:14" x14ac:dyDescent="0.2">
      <c r="A211" s="3">
        <v>44083</v>
      </c>
      <c r="B211" s="4">
        <v>210</v>
      </c>
      <c r="C211" s="1">
        <v>117.117943</v>
      </c>
      <c r="D211" s="2">
        <v>176940500</v>
      </c>
      <c r="E211" s="1">
        <v>165.75</v>
      </c>
      <c r="F211" s="2">
        <v>2807500</v>
      </c>
      <c r="J211" s="35">
        <v>110.86390131601163</v>
      </c>
      <c r="K211">
        <f t="shared" si="11"/>
        <v>5.3399517817593174E-2</v>
      </c>
      <c r="M211" s="35">
        <v>162.96461581276199</v>
      </c>
      <c r="N211">
        <f t="shared" si="12"/>
        <v>1.6804731144724035E-2</v>
      </c>
    </row>
    <row r="212" spans="1:14" x14ac:dyDescent="0.2">
      <c r="A212" s="3">
        <v>44084</v>
      </c>
      <c r="B212" s="4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  <c r="J212" s="35">
        <v>111.26279118404655</v>
      </c>
      <c r="K212">
        <f t="shared" si="11"/>
        <v>1.793333390959043E-2</v>
      </c>
      <c r="M212" s="35">
        <v>163.26891824393635</v>
      </c>
      <c r="N212">
        <f t="shared" si="12"/>
        <v>6.0941482418399723E-3</v>
      </c>
    </row>
    <row r="213" spans="1:14" x14ac:dyDescent="0.2">
      <c r="A213" s="3">
        <v>44085</v>
      </c>
      <c r="B213" s="4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  <c r="J213" s="35">
        <v>111.66168105208145</v>
      </c>
      <c r="K213">
        <f t="shared" si="11"/>
        <v>1.3006771494341004E-3</v>
      </c>
      <c r="M213" s="35">
        <v>163.57322067511069</v>
      </c>
      <c r="N213">
        <f t="shared" si="12"/>
        <v>1.7283126324654161E-2</v>
      </c>
    </row>
    <row r="214" spans="1:14" x14ac:dyDescent="0.2">
      <c r="A214" s="3">
        <v>44088</v>
      </c>
      <c r="B214" s="4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  <c r="J214" s="35">
        <v>112.06057092011636</v>
      </c>
      <c r="K214">
        <f t="shared" si="11"/>
        <v>2.6925231384848342E-2</v>
      </c>
      <c r="M214" s="35">
        <v>163.87752310628503</v>
      </c>
      <c r="N214">
        <f t="shared" si="12"/>
        <v>2.7259914919303473E-2</v>
      </c>
    </row>
    <row r="215" spans="1:14" x14ac:dyDescent="0.2">
      <c r="A215" s="3">
        <v>44089</v>
      </c>
      <c r="B215" s="4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  <c r="J215" s="35">
        <v>112.45946078815128</v>
      </c>
      <c r="K215">
        <f t="shared" si="11"/>
        <v>2.498287631490172E-2</v>
      </c>
      <c r="M215" s="35">
        <v>164.18182553745939</v>
      </c>
      <c r="N215">
        <f t="shared" si="12"/>
        <v>2.4469265532577649E-2</v>
      </c>
    </row>
    <row r="216" spans="1:14" x14ac:dyDescent="0.2">
      <c r="A216" s="3">
        <v>44090</v>
      </c>
      <c r="B216" s="4">
        <v>215</v>
      </c>
      <c r="C216" s="1">
        <v>111.936882</v>
      </c>
      <c r="D216" s="2">
        <v>154679000</v>
      </c>
      <c r="E216" s="1">
        <v>170</v>
      </c>
      <c r="F216" s="2">
        <v>3152000</v>
      </c>
      <c r="J216" s="35">
        <v>112.85835065618619</v>
      </c>
      <c r="K216">
        <f t="shared" si="11"/>
        <v>8.2320379103126388E-3</v>
      </c>
      <c r="M216" s="35">
        <v>164.48612796863375</v>
      </c>
      <c r="N216">
        <f t="shared" si="12"/>
        <v>3.2434541360977925E-2</v>
      </c>
    </row>
    <row r="217" spans="1:14" x14ac:dyDescent="0.2">
      <c r="A217" s="3">
        <v>44091</v>
      </c>
      <c r="B217" s="4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  <c r="J217" s="35">
        <v>113.25724052422109</v>
      </c>
      <c r="K217">
        <f t="shared" si="11"/>
        <v>2.820951945504593E-2</v>
      </c>
      <c r="M217" s="35">
        <v>164.79043039980809</v>
      </c>
      <c r="N217">
        <f t="shared" si="12"/>
        <v>3.2579345605901769E-2</v>
      </c>
    </row>
    <row r="218" spans="1:14" x14ac:dyDescent="0.2">
      <c r="A218" s="3">
        <v>44092</v>
      </c>
      <c r="B218" s="4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  <c r="J218" s="35">
        <v>113.656130392256</v>
      </c>
      <c r="K218">
        <f t="shared" si="11"/>
        <v>6.5632875627736675E-2</v>
      </c>
      <c r="M218" s="35">
        <v>165.09473283098245</v>
      </c>
      <c r="N218">
        <f t="shared" si="12"/>
        <v>2.1370860895851378E-2</v>
      </c>
    </row>
    <row r="219" spans="1:14" x14ac:dyDescent="0.2">
      <c r="A219" s="3">
        <v>44095</v>
      </c>
      <c r="B219" s="4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  <c r="J219" s="35">
        <v>114.05502026029092</v>
      </c>
      <c r="K219">
        <f t="shared" si="11"/>
        <v>3.7897840424774794E-2</v>
      </c>
      <c r="M219" s="35">
        <v>165.39903526215681</v>
      </c>
      <c r="N219">
        <f t="shared" si="12"/>
        <v>2.4967716347495866E-2</v>
      </c>
    </row>
    <row r="220" spans="1:14" x14ac:dyDescent="0.2">
      <c r="A220" s="3">
        <v>44096</v>
      </c>
      <c r="B220" s="4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  <c r="J220" s="35">
        <v>114.45391012832582</v>
      </c>
      <c r="K220">
        <f t="shared" si="11"/>
        <v>2.5412501233013699E-2</v>
      </c>
      <c r="M220" s="35">
        <v>165.70333769333115</v>
      </c>
      <c r="N220">
        <f t="shared" si="12"/>
        <v>1.8584612880645713E-2</v>
      </c>
    </row>
    <row r="221" spans="1:14" x14ac:dyDescent="0.2">
      <c r="A221" s="3">
        <v>44097</v>
      </c>
      <c r="B221" s="4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  <c r="J221" s="35">
        <v>114.85279999636073</v>
      </c>
      <c r="K221">
        <f t="shared" si="11"/>
        <v>7.4037997952211873E-2</v>
      </c>
      <c r="M221" s="35">
        <v>166.00764012450551</v>
      </c>
      <c r="N221">
        <f t="shared" si="12"/>
        <v>4.5454042714804473E-2</v>
      </c>
    </row>
    <row r="222" spans="1:14" x14ac:dyDescent="0.2">
      <c r="A222" s="3">
        <v>44098</v>
      </c>
      <c r="B222" s="4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  <c r="J222" s="35">
        <v>115.25168986439564</v>
      </c>
      <c r="K222">
        <f t="shared" si="11"/>
        <v>6.681323090406302E-2</v>
      </c>
      <c r="M222" s="35">
        <v>166.31194255567988</v>
      </c>
      <c r="N222">
        <f t="shared" si="12"/>
        <v>4.7568328253473888E-2</v>
      </c>
    </row>
    <row r="223" spans="1:14" x14ac:dyDescent="0.2">
      <c r="A223" s="3">
        <v>44099</v>
      </c>
      <c r="B223" s="4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  <c r="J223" s="35">
        <v>115.65057973243056</v>
      </c>
      <c r="K223">
        <f t="shared" si="11"/>
        <v>3.1796441049295562E-2</v>
      </c>
      <c r="M223" s="35">
        <v>166.61624498685421</v>
      </c>
      <c r="N223">
        <f t="shared" si="12"/>
        <v>3.1743388619340347E-2</v>
      </c>
    </row>
    <row r="224" spans="1:14" x14ac:dyDescent="0.2">
      <c r="A224" s="3">
        <v>44102</v>
      </c>
      <c r="B224" s="4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  <c r="J224" s="35">
        <v>116.04946960046546</v>
      </c>
      <c r="K224">
        <f t="shared" si="11"/>
        <v>1.1218526162830166E-2</v>
      </c>
      <c r="M224" s="35">
        <v>166.92054741802855</v>
      </c>
      <c r="N224">
        <f t="shared" si="12"/>
        <v>1.3851727598884152E-2</v>
      </c>
    </row>
    <row r="225" spans="1:14" x14ac:dyDescent="0.2">
      <c r="A225" s="3">
        <v>44103</v>
      </c>
      <c r="B225" s="4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  <c r="J225" s="35">
        <v>116.44835946850037</v>
      </c>
      <c r="K225">
        <f t="shared" si="11"/>
        <v>2.2431995206648098E-2</v>
      </c>
      <c r="M225" s="35">
        <v>167.22484984920291</v>
      </c>
      <c r="N225">
        <f t="shared" si="12"/>
        <v>1.6502674194372857E-2</v>
      </c>
    </row>
    <row r="226" spans="1:14" x14ac:dyDescent="0.2">
      <c r="A226" s="3">
        <v>44104</v>
      </c>
      <c r="B226" s="4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  <c r="J226" s="35">
        <v>116.84724933653528</v>
      </c>
      <c r="K226">
        <f t="shared" si="11"/>
        <v>1.0697184834020495E-2</v>
      </c>
      <c r="M226" s="35">
        <v>167.52915228037728</v>
      </c>
      <c r="N226">
        <f t="shared" si="12"/>
        <v>1.7733741951543175E-2</v>
      </c>
    </row>
    <row r="227" spans="1:14" x14ac:dyDescent="0.2">
      <c r="A227" s="3">
        <v>44105</v>
      </c>
      <c r="B227" s="4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  <c r="J227" s="35">
        <v>117.24613920457018</v>
      </c>
      <c r="K227">
        <f t="shared" si="11"/>
        <v>5.6375815371227352E-3</v>
      </c>
      <c r="M227" s="35">
        <v>167.83345471155161</v>
      </c>
      <c r="N227">
        <f t="shared" si="12"/>
        <v>2.537550030046503E-2</v>
      </c>
    </row>
    <row r="228" spans="1:14" x14ac:dyDescent="0.2">
      <c r="A228" s="3">
        <v>44106</v>
      </c>
      <c r="B228" s="4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  <c r="J228" s="35">
        <v>117.6450290726051</v>
      </c>
      <c r="K228">
        <f t="shared" si="11"/>
        <v>4.2718069636311626E-2</v>
      </c>
      <c r="M228" s="35">
        <v>168.13775714272597</v>
      </c>
      <c r="N228">
        <f t="shared" si="12"/>
        <v>1.526330612561232E-2</v>
      </c>
    </row>
    <row r="229" spans="1:14" x14ac:dyDescent="0.2">
      <c r="A229" s="3">
        <v>44109</v>
      </c>
      <c r="B229" s="4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  <c r="J229" s="35">
        <v>118.04391894064001</v>
      </c>
      <c r="K229">
        <f t="shared" si="11"/>
        <v>1.5000632984078081E-2</v>
      </c>
      <c r="M229" s="35">
        <v>168.44205957390034</v>
      </c>
      <c r="N229">
        <f t="shared" si="12"/>
        <v>1.6473531558339599E-3</v>
      </c>
    </row>
    <row r="230" spans="1:14" x14ac:dyDescent="0.2">
      <c r="A230" s="3">
        <v>44110</v>
      </c>
      <c r="B230" s="4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  <c r="J230" s="35">
        <v>118.44280880867493</v>
      </c>
      <c r="K230">
        <f t="shared" si="11"/>
        <v>4.8490173294964786E-2</v>
      </c>
      <c r="M230" s="35">
        <v>168.74636200507467</v>
      </c>
      <c r="N230">
        <f t="shared" si="12"/>
        <v>1.112327291148635E-2</v>
      </c>
    </row>
    <row r="231" spans="1:14" x14ac:dyDescent="0.2">
      <c r="A231" s="3">
        <v>44111</v>
      </c>
      <c r="B231" s="4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  <c r="J231" s="35">
        <v>118.84169867670983</v>
      </c>
      <c r="K231">
        <f t="shared" si="11"/>
        <v>3.4469284989993194E-2</v>
      </c>
      <c r="M231" s="35">
        <v>169.05066443624901</v>
      </c>
      <c r="N231">
        <f t="shared" si="12"/>
        <v>1.4569154882212365E-2</v>
      </c>
    </row>
    <row r="232" spans="1:14" x14ac:dyDescent="0.2">
      <c r="A232" s="3">
        <v>44112</v>
      </c>
      <c r="B232" s="4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  <c r="J232" s="35">
        <v>119.24058854474474</v>
      </c>
      <c r="K232">
        <f t="shared" si="11"/>
        <v>3.8934592164986688E-2</v>
      </c>
      <c r="M232" s="35">
        <v>169.3549668674234</v>
      </c>
      <c r="N232">
        <f t="shared" si="12"/>
        <v>2.5463414420761988E-2</v>
      </c>
    </row>
    <row r="233" spans="1:14" x14ac:dyDescent="0.2">
      <c r="A233" s="3">
        <v>44113</v>
      </c>
      <c r="B233" s="4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  <c r="J233" s="35">
        <v>119.63947841277965</v>
      </c>
      <c r="K233">
        <f t="shared" si="11"/>
        <v>2.4586513119664446E-2</v>
      </c>
      <c r="M233" s="35">
        <v>169.65926929859774</v>
      </c>
      <c r="N233">
        <f t="shared" si="12"/>
        <v>2.7071542413376327E-2</v>
      </c>
    </row>
    <row r="234" spans="1:14" x14ac:dyDescent="0.2">
      <c r="A234" s="3">
        <v>44116</v>
      </c>
      <c r="B234" s="4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  <c r="J234" s="35">
        <v>120.03836828081455</v>
      </c>
      <c r="K234">
        <f t="shared" si="11"/>
        <v>3.3396622551263612E-2</v>
      </c>
      <c r="M234" s="35">
        <v>169.96357172977207</v>
      </c>
      <c r="N234">
        <f t="shared" si="12"/>
        <v>3.0773433162947693E-2</v>
      </c>
    </row>
    <row r="235" spans="1:14" x14ac:dyDescent="0.2">
      <c r="A235" s="3">
        <v>44117</v>
      </c>
      <c r="B235" s="4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  <c r="J235" s="35">
        <v>120.43725814884947</v>
      </c>
      <c r="K235">
        <f t="shared" si="11"/>
        <v>3.7568902619728858E-3</v>
      </c>
      <c r="M235" s="35">
        <v>170.26787416094643</v>
      </c>
      <c r="N235">
        <f t="shared" si="12"/>
        <v>7.4737908285176183E-3</v>
      </c>
    </row>
    <row r="236" spans="1:14" x14ac:dyDescent="0.2">
      <c r="A236" s="3">
        <v>44118</v>
      </c>
      <c r="B236" s="4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  <c r="J236" s="35">
        <v>120.83614801688438</v>
      </c>
      <c r="K236">
        <f t="shared" si="11"/>
        <v>1.1995987041501135E-3</v>
      </c>
      <c r="M236" s="35">
        <v>170.5721765921208</v>
      </c>
      <c r="N236">
        <f t="shared" si="12"/>
        <v>1.6705046354840332E-2</v>
      </c>
    </row>
    <row r="237" spans="1:14" x14ac:dyDescent="0.2">
      <c r="A237" s="3">
        <v>44119</v>
      </c>
      <c r="B237" s="4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  <c r="J237" s="35">
        <v>121.23503788491929</v>
      </c>
      <c r="K237">
        <f t="shared" si="11"/>
        <v>6.0823159797663276E-3</v>
      </c>
      <c r="M237" s="35">
        <v>170.87647902329513</v>
      </c>
      <c r="N237">
        <f t="shared" si="12"/>
        <v>1.0042998474375064E-2</v>
      </c>
    </row>
    <row r="238" spans="1:14" x14ac:dyDescent="0.2">
      <c r="A238" s="3">
        <v>44120</v>
      </c>
      <c r="B238" s="4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  <c r="J238" s="35">
        <v>121.63392775295419</v>
      </c>
      <c r="K238">
        <f t="shared" si="11"/>
        <v>2.3725266302247437E-2</v>
      </c>
      <c r="M238" s="35">
        <v>171.1807814544695</v>
      </c>
      <c r="N238">
        <f t="shared" si="12"/>
        <v>2.1040944323971005E-2</v>
      </c>
    </row>
    <row r="239" spans="1:14" x14ac:dyDescent="0.2">
      <c r="A239" s="3">
        <v>44123</v>
      </c>
      <c r="B239" s="4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  <c r="J239" s="35">
        <v>122.03281762098911</v>
      </c>
      <c r="K239">
        <f t="shared" si="11"/>
        <v>5.4003740421923074E-2</v>
      </c>
      <c r="M239" s="35">
        <v>171.48508388564386</v>
      </c>
      <c r="N239">
        <f t="shared" si="12"/>
        <v>6.1141160208520284E-4</v>
      </c>
    </row>
    <row r="240" spans="1:14" x14ac:dyDescent="0.2">
      <c r="A240" s="3">
        <v>44124</v>
      </c>
      <c r="B240" s="4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  <c r="J240" s="35">
        <v>122.43170748902402</v>
      </c>
      <c r="K240">
        <f t="shared" si="11"/>
        <v>4.3680799423485239E-2</v>
      </c>
      <c r="M240" s="35">
        <v>171.7893863168182</v>
      </c>
      <c r="N240">
        <f t="shared" si="12"/>
        <v>8.4878721321780502E-3</v>
      </c>
    </row>
    <row r="241" spans="1:14" x14ac:dyDescent="0.2">
      <c r="A241" s="3">
        <v>44125</v>
      </c>
      <c r="B241" s="4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  <c r="J241" s="35">
        <v>122.83059735705892</v>
      </c>
      <c r="K241">
        <f t="shared" si="11"/>
        <v>5.281512598919761E-2</v>
      </c>
      <c r="M241" s="35">
        <v>172.09368874799253</v>
      </c>
      <c r="N241">
        <f t="shared" si="12"/>
        <v>4.4906940155083506E-3</v>
      </c>
    </row>
    <row r="242" spans="1:14" x14ac:dyDescent="0.2">
      <c r="A242" s="3">
        <v>44126</v>
      </c>
      <c r="B242" s="4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  <c r="J242" s="35">
        <v>123.22948722509383</v>
      </c>
      <c r="K242">
        <f t="shared" si="11"/>
        <v>6.6454352475039669E-2</v>
      </c>
      <c r="M242" s="35">
        <v>172.39799117916689</v>
      </c>
      <c r="N242">
        <f t="shared" si="12"/>
        <v>2.517395911670545E-2</v>
      </c>
    </row>
    <row r="243" spans="1:14" x14ac:dyDescent="0.2">
      <c r="A243" s="3">
        <v>44127</v>
      </c>
      <c r="B243" s="4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  <c r="J243" s="35">
        <v>123.62837709312875</v>
      </c>
      <c r="K243">
        <f t="shared" si="11"/>
        <v>7.6509585429077251E-2</v>
      </c>
      <c r="M243" s="35">
        <v>172.70229361034126</v>
      </c>
      <c r="N243">
        <f t="shared" si="12"/>
        <v>1.6165543481927516E-2</v>
      </c>
    </row>
    <row r="244" spans="1:14" x14ac:dyDescent="0.2">
      <c r="A244" s="3">
        <v>44130</v>
      </c>
      <c r="B244" s="4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  <c r="J244" s="35">
        <v>124.02726696116366</v>
      </c>
      <c r="K244">
        <f t="shared" si="11"/>
        <v>7.9889133709081753E-2</v>
      </c>
      <c r="M244" s="35">
        <v>173.00659604151559</v>
      </c>
      <c r="N244">
        <f t="shared" si="12"/>
        <v>1.6669201826726238E-2</v>
      </c>
    </row>
    <row r="245" spans="1:14" x14ac:dyDescent="0.2">
      <c r="A245" s="3">
        <v>44131</v>
      </c>
      <c r="B245" s="4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  <c r="J245" s="35">
        <v>124.42615682919856</v>
      </c>
      <c r="K245">
        <f t="shared" si="11"/>
        <v>6.8960786211037975E-2</v>
      </c>
      <c r="M245" s="35">
        <v>173.31089847268996</v>
      </c>
      <c r="N245">
        <f t="shared" si="12"/>
        <v>3.9345717977151161E-2</v>
      </c>
    </row>
    <row r="246" spans="1:14" x14ac:dyDescent="0.2">
      <c r="A246" s="3">
        <v>44132</v>
      </c>
      <c r="B246" s="4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  <c r="J246" s="35">
        <v>124.82504669723347</v>
      </c>
      <c r="K246">
        <f t="shared" si="11"/>
        <v>0.12446410576101841</v>
      </c>
      <c r="M246" s="35">
        <v>173.61520090386432</v>
      </c>
      <c r="N246">
        <f t="shared" si="12"/>
        <v>7.7284664896535585E-2</v>
      </c>
    </row>
    <row r="247" spans="1:14" x14ac:dyDescent="0.2">
      <c r="A247" s="3">
        <v>44133</v>
      </c>
      <c r="B247" s="4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  <c r="J247" s="35">
        <v>125.22393656526839</v>
      </c>
      <c r="K247">
        <f t="shared" si="11"/>
        <v>8.7755655936766555E-2</v>
      </c>
      <c r="M247" s="35">
        <v>173.91950333503866</v>
      </c>
      <c r="N247">
        <f t="shared" si="12"/>
        <v>5.6619058294801322E-2</v>
      </c>
    </row>
    <row r="248" spans="1:14" x14ac:dyDescent="0.2">
      <c r="A248" s="3">
        <v>44134</v>
      </c>
      <c r="B248" s="4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  <c r="J248" s="35">
        <v>125.6228264333033</v>
      </c>
      <c r="K248">
        <f t="shared" si="11"/>
        <v>0.15597605592662731</v>
      </c>
      <c r="M248" s="35">
        <v>174.22380576621299</v>
      </c>
      <c r="N248">
        <f t="shared" si="12"/>
        <v>5.6221939587019175E-2</v>
      </c>
    </row>
    <row r="249" spans="1:14" x14ac:dyDescent="0.2">
      <c r="A249" s="3">
        <v>44137</v>
      </c>
      <c r="B249" s="4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  <c r="J249" s="35">
        <v>126.0217163013382</v>
      </c>
      <c r="K249">
        <f t="shared" si="11"/>
        <v>0.16060622993499413</v>
      </c>
      <c r="M249" s="35">
        <v>174.52810819738738</v>
      </c>
      <c r="N249">
        <f t="shared" si="12"/>
        <v>5.2883312718106099E-3</v>
      </c>
    </row>
    <row r="250" spans="1:14" x14ac:dyDescent="0.2">
      <c r="A250" s="3">
        <v>44138</v>
      </c>
      <c r="B250" s="4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  <c r="J250" s="35">
        <v>126.42060616937312</v>
      </c>
      <c r="K250">
        <f t="shared" si="11"/>
        <v>0.14667430734041209</v>
      </c>
      <c r="M250" s="35">
        <v>174.83241062856172</v>
      </c>
      <c r="N250">
        <f t="shared" si="12"/>
        <v>2.4427187101433868E-2</v>
      </c>
    </row>
    <row r="251" spans="1:14" x14ac:dyDescent="0.2">
      <c r="A251" s="3">
        <v>44139</v>
      </c>
      <c r="B251" s="4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  <c r="J251" s="35">
        <v>126.81949603740803</v>
      </c>
      <c r="K251">
        <f t="shared" si="11"/>
        <v>0.10516131940061181</v>
      </c>
      <c r="M251" s="35">
        <v>175.13671305973605</v>
      </c>
      <c r="N251">
        <f t="shared" si="12"/>
        <v>2.1090441316316409E-2</v>
      </c>
    </row>
    <row r="252" spans="1:14" x14ac:dyDescent="0.2">
      <c r="A252" s="3">
        <v>44140</v>
      </c>
      <c r="B252" s="4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  <c r="J252" s="35">
        <v>127.21838590544293</v>
      </c>
      <c r="K252">
        <f t="shared" si="11"/>
        <v>7.0636558951000294E-2</v>
      </c>
      <c r="M252" s="35">
        <v>175.44101549091042</v>
      </c>
      <c r="N252">
        <f t="shared" si="12"/>
        <v>4.2770534438346365E-2</v>
      </c>
    </row>
    <row r="253" spans="1:14" x14ac:dyDescent="0.2">
      <c r="A253" s="3">
        <v>44141</v>
      </c>
      <c r="B253" s="4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  <c r="J253" s="35">
        <v>127.61727577347784</v>
      </c>
      <c r="K253">
        <f t="shared" si="11"/>
        <v>7.5215044427059966E-2</v>
      </c>
      <c r="M253" s="35">
        <v>175.74531792208478</v>
      </c>
      <c r="N253">
        <f t="shared" si="12"/>
        <v>4.6261930280932867E-2</v>
      </c>
    </row>
    <row r="254" spans="1:14" x14ac:dyDescent="0.2">
      <c r="A254" s="3">
        <v>44144</v>
      </c>
      <c r="B254" s="4">
        <v>253</v>
      </c>
      <c r="C254" s="32">
        <v>116.32</v>
      </c>
      <c r="D254" s="2"/>
      <c r="E254" s="32">
        <v>196.99</v>
      </c>
      <c r="F254" s="2"/>
      <c r="J254" s="35">
        <v>128.01616564151277</v>
      </c>
      <c r="K254" s="34">
        <f>AVERAGE(K7:K253)</f>
        <v>3.8336803966261997E-2</v>
      </c>
      <c r="M254" s="35">
        <v>176.04962035325912</v>
      </c>
      <c r="N254" s="34">
        <f>AVERAGE(N7:N253)</f>
        <v>2.779873654583526E-2</v>
      </c>
    </row>
    <row r="255" spans="1:14" x14ac:dyDescent="0.2">
      <c r="A255" s="3">
        <v>44145</v>
      </c>
      <c r="B255" s="4">
        <v>254</v>
      </c>
      <c r="C255" s="32">
        <v>115.97</v>
      </c>
      <c r="D255" s="2"/>
      <c r="E255" s="32">
        <v>201.98</v>
      </c>
      <c r="F255" s="2"/>
      <c r="J255" s="35">
        <v>128.41505550954767</v>
      </c>
      <c r="M255" s="35">
        <v>176.35392278443348</v>
      </c>
    </row>
    <row r="256" spans="1:14" x14ac:dyDescent="0.2">
      <c r="A256" s="3">
        <v>44146</v>
      </c>
      <c r="B256" s="4">
        <v>255</v>
      </c>
      <c r="C256" s="32">
        <v>119.49</v>
      </c>
      <c r="D256" s="2"/>
      <c r="E256" s="32">
        <v>199.29</v>
      </c>
      <c r="F256" s="2"/>
      <c r="J256" s="35">
        <v>128.81394537758257</v>
      </c>
      <c r="M256" s="35">
        <v>176.65822521560784</v>
      </c>
    </row>
    <row r="257" spans="1:13" x14ac:dyDescent="0.2">
      <c r="A257" s="3">
        <v>44147</v>
      </c>
      <c r="B257" s="4">
        <v>256</v>
      </c>
      <c r="C257" s="32">
        <v>119.21</v>
      </c>
      <c r="E257" s="32">
        <v>197.24</v>
      </c>
      <c r="F257" s="2"/>
      <c r="J257" s="35">
        <v>129.2128352456175</v>
      </c>
      <c r="M257" s="35">
        <v>176.96252764678218</v>
      </c>
    </row>
    <row r="258" spans="1:13" x14ac:dyDescent="0.2">
      <c r="A258" s="3">
        <v>44148</v>
      </c>
      <c r="B258" s="4">
        <v>257</v>
      </c>
      <c r="C258" s="32">
        <v>119.26</v>
      </c>
      <c r="D258" s="2"/>
      <c r="E258" s="32">
        <v>201.54</v>
      </c>
      <c r="F258" s="2"/>
      <c r="J258" s="35">
        <v>129.6117251136524</v>
      </c>
      <c r="M258" s="35">
        <v>177.26683007795651</v>
      </c>
    </row>
    <row r="262" spans="1:13" x14ac:dyDescent="0.2">
      <c r="B262" s="36" t="s">
        <v>0</v>
      </c>
      <c r="C262" s="37" t="s">
        <v>5</v>
      </c>
      <c r="D262" s="36" t="s">
        <v>61</v>
      </c>
      <c r="E262" s="36" t="s">
        <v>62</v>
      </c>
      <c r="F262" s="36" t="s">
        <v>63</v>
      </c>
      <c r="G262" s="36" t="s">
        <v>64</v>
      </c>
    </row>
    <row r="263" spans="1:13" x14ac:dyDescent="0.2">
      <c r="B263" s="49">
        <v>44144</v>
      </c>
      <c r="C263" s="12">
        <v>253</v>
      </c>
      <c r="D263" s="32">
        <v>116.32</v>
      </c>
      <c r="E263" s="33">
        <f>J254</f>
        <v>128.01616564151277</v>
      </c>
      <c r="F263" s="32">
        <v>196.99</v>
      </c>
      <c r="G263" s="33">
        <f>M254</f>
        <v>176.04962035325912</v>
      </c>
    </row>
    <row r="264" spans="1:13" x14ac:dyDescent="0.2">
      <c r="B264" s="49">
        <v>44145</v>
      </c>
      <c r="C264" s="12">
        <v>254</v>
      </c>
      <c r="D264" s="32">
        <v>115.97</v>
      </c>
      <c r="E264" s="33">
        <f t="shared" ref="E264:E267" si="13">J255</f>
        <v>128.41505550954767</v>
      </c>
      <c r="F264" s="32">
        <v>201.98</v>
      </c>
      <c r="G264" s="33">
        <f t="shared" ref="G264:G267" si="14">M255</f>
        <v>176.35392278443348</v>
      </c>
    </row>
    <row r="265" spans="1:13" x14ac:dyDescent="0.2">
      <c r="B265" s="49">
        <v>44146</v>
      </c>
      <c r="C265" s="12">
        <v>255</v>
      </c>
      <c r="D265" s="32">
        <v>119.49</v>
      </c>
      <c r="E265" s="33">
        <f t="shared" si="13"/>
        <v>128.81394537758257</v>
      </c>
      <c r="F265" s="32">
        <v>199.29</v>
      </c>
      <c r="G265" s="33">
        <f t="shared" si="14"/>
        <v>176.65822521560784</v>
      </c>
    </row>
    <row r="266" spans="1:13" x14ac:dyDescent="0.2">
      <c r="B266" s="49">
        <v>44147</v>
      </c>
      <c r="C266" s="12">
        <v>256</v>
      </c>
      <c r="D266" s="32">
        <v>119.21</v>
      </c>
      <c r="E266" s="33">
        <f t="shared" si="13"/>
        <v>129.2128352456175</v>
      </c>
      <c r="F266" s="32">
        <v>197.24</v>
      </c>
      <c r="G266" s="33">
        <f t="shared" si="14"/>
        <v>176.96252764678218</v>
      </c>
    </row>
    <row r="267" spans="1:13" x14ac:dyDescent="0.2">
      <c r="B267" s="49">
        <v>44148</v>
      </c>
      <c r="C267" s="12">
        <v>257</v>
      </c>
      <c r="D267" s="32">
        <v>119.26</v>
      </c>
      <c r="E267" s="33">
        <f t="shared" si="13"/>
        <v>129.6117251136524</v>
      </c>
      <c r="F267" s="32">
        <v>201.54</v>
      </c>
      <c r="G267" s="33">
        <f t="shared" si="14"/>
        <v>177.26683007795651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CN259"/>
  <sheetViews>
    <sheetView topLeftCell="AX1" workbookViewId="0">
      <selection activeCell="BK23" sqref="BK23"/>
    </sheetView>
  </sheetViews>
  <sheetFormatPr baseColWidth="10" defaultRowHeight="16" x14ac:dyDescent="0.2"/>
  <cols>
    <col min="3" max="3" width="17.6640625" bestFit="1" customWidth="1"/>
    <col min="4" max="4" width="23.1640625" bestFit="1" customWidth="1"/>
    <col min="5" max="5" width="22.33203125" bestFit="1" customWidth="1"/>
    <col min="6" max="6" width="25.83203125" bestFit="1" customWidth="1"/>
    <col min="7" max="7" width="25.83203125" customWidth="1"/>
    <col min="8" max="8" width="14.83203125" bestFit="1" customWidth="1"/>
    <col min="9" max="9" width="15.6640625" bestFit="1" customWidth="1"/>
    <col min="10" max="10" width="15" bestFit="1" customWidth="1"/>
    <col min="11" max="11" width="12.83203125" bestFit="1" customWidth="1"/>
    <col min="14" max="14" width="24.6640625" bestFit="1" customWidth="1"/>
    <col min="15" max="15" width="12.83203125" bestFit="1" customWidth="1"/>
    <col min="24" max="24" width="21" bestFit="1" customWidth="1"/>
    <col min="31" max="31" width="19" bestFit="1" customWidth="1"/>
    <col min="38" max="38" width="30.83203125" bestFit="1" customWidth="1"/>
    <col min="44" max="44" width="12.83203125" bestFit="1" customWidth="1"/>
    <col min="45" max="45" width="25.33203125" bestFit="1" customWidth="1"/>
    <col min="46" max="46" width="12.83203125" bestFit="1" customWidth="1"/>
    <col min="47" max="47" width="25.1640625" bestFit="1" customWidth="1"/>
    <col min="48" max="48" width="15.33203125" bestFit="1" customWidth="1"/>
    <col min="57" max="57" width="12.83203125" bestFit="1" customWidth="1"/>
    <col min="58" max="58" width="25.33203125" bestFit="1" customWidth="1"/>
    <col min="59" max="59" width="13" bestFit="1" customWidth="1"/>
    <col min="60" max="60" width="25.1640625" bestFit="1" customWidth="1"/>
    <col min="61" max="61" width="15.33203125" bestFit="1" customWidth="1"/>
    <col min="70" max="70" width="34.5" bestFit="1" customWidth="1"/>
    <col min="71" max="71" width="41.1640625" bestFit="1" customWidth="1"/>
    <col min="72" max="72" width="14.33203125" customWidth="1"/>
    <col min="73" max="73" width="12.83203125" bestFit="1" customWidth="1"/>
    <col min="74" max="74" width="18" bestFit="1" customWidth="1"/>
    <col min="75" max="75" width="11.33203125" bestFit="1" customWidth="1"/>
    <col min="76" max="76" width="13.33203125" bestFit="1" customWidth="1"/>
    <col min="78" max="78" width="19" bestFit="1" customWidth="1"/>
    <col min="79" max="79" width="19.6640625" bestFit="1" customWidth="1"/>
    <col min="81" max="81" width="45.6640625" customWidth="1"/>
    <col min="84" max="84" width="12.83203125" bestFit="1" customWidth="1"/>
    <col min="85" max="85" width="16.6640625" bestFit="1" customWidth="1"/>
    <col min="86" max="86" width="12.1640625" bestFit="1" customWidth="1"/>
    <col min="88" max="88" width="22" bestFit="1" customWidth="1"/>
    <col min="89" max="89" width="19" bestFit="1" customWidth="1"/>
    <col min="90" max="90" width="19.6640625" bestFit="1" customWidth="1"/>
    <col min="92" max="92" width="46" customWidth="1"/>
    <col min="93" max="93" width="14" customWidth="1"/>
  </cols>
  <sheetData>
    <row r="1" spans="1:91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4</v>
      </c>
      <c r="F1" s="2" t="s">
        <v>3</v>
      </c>
      <c r="G1" s="6" t="s">
        <v>6</v>
      </c>
      <c r="H1" s="42" t="s">
        <v>69</v>
      </c>
      <c r="I1" s="42" t="s">
        <v>70</v>
      </c>
      <c r="J1" s="42" t="s">
        <v>74</v>
      </c>
      <c r="K1" s="42" t="s">
        <v>75</v>
      </c>
      <c r="L1" s="42" t="s">
        <v>122</v>
      </c>
      <c r="P1" s="42" t="s">
        <v>123</v>
      </c>
      <c r="W1" s="7" t="s">
        <v>7</v>
      </c>
      <c r="X1" s="39" t="s">
        <v>77</v>
      </c>
      <c r="AE1" s="39" t="s">
        <v>76</v>
      </c>
      <c r="AL1" s="39" t="s">
        <v>78</v>
      </c>
      <c r="AQ1" s="42" t="s">
        <v>8</v>
      </c>
      <c r="AR1" s="42" t="s">
        <v>70</v>
      </c>
      <c r="AS1" s="42" t="s">
        <v>79</v>
      </c>
      <c r="AT1" s="42" t="s">
        <v>80</v>
      </c>
      <c r="AU1" s="42" t="s">
        <v>81</v>
      </c>
      <c r="AV1" s="42" t="s">
        <v>82</v>
      </c>
      <c r="BD1" s="42" t="s">
        <v>38</v>
      </c>
      <c r="BE1" s="42" t="s">
        <v>75</v>
      </c>
      <c r="BF1" s="42" t="s">
        <v>83</v>
      </c>
      <c r="BG1" s="42" t="s">
        <v>84</v>
      </c>
      <c r="BH1" s="42" t="s">
        <v>81</v>
      </c>
      <c r="BI1" s="42" t="s">
        <v>82</v>
      </c>
      <c r="BR1" s="39" t="s">
        <v>85</v>
      </c>
      <c r="BT1" s="42" t="s">
        <v>8</v>
      </c>
      <c r="BU1" s="42" t="s">
        <v>70</v>
      </c>
      <c r="BV1" s="23" t="s">
        <v>90</v>
      </c>
      <c r="BW1" s="23">
        <f>COUNT(BU:BU)</f>
        <v>257</v>
      </c>
      <c r="CE1" s="42" t="s">
        <v>38</v>
      </c>
      <c r="CF1" s="42" t="s">
        <v>75</v>
      </c>
      <c r="CG1" s="23" t="s">
        <v>90</v>
      </c>
      <c r="CH1" s="23">
        <f>COUNT(CF:CF)</f>
        <v>257</v>
      </c>
    </row>
    <row r="2" spans="1:91" x14ac:dyDescent="0.2">
      <c r="A2" s="3">
        <v>43777</v>
      </c>
      <c r="B2" s="4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  <c r="G2" s="2"/>
      <c r="H2" s="9">
        <f>$O$2*B2+$O$3</f>
        <v>56.043666554248418</v>
      </c>
      <c r="I2" s="9">
        <f>C2-H2</f>
        <v>7.9108774457515807</v>
      </c>
      <c r="J2">
        <f>$O$17*B2+$O$18</f>
        <v>159.89935218441767</v>
      </c>
      <c r="K2" s="9">
        <f>E2-J2</f>
        <v>17.130020815582327</v>
      </c>
      <c r="L2">
        <f>ABS(C2-H2)/C2</f>
        <v>0.12369531468712498</v>
      </c>
      <c r="M2" s="39" t="s">
        <v>8</v>
      </c>
      <c r="N2" s="38" t="s">
        <v>65</v>
      </c>
      <c r="O2" s="39">
        <f>SLOPE(C2:C258,B2:B258)</f>
        <v>0.24376171791579948</v>
      </c>
      <c r="P2">
        <f>ABS(E2-J2)/E2</f>
        <v>9.6763720761651947E-2</v>
      </c>
      <c r="AR2" s="9">
        <v>-22.934463884586158</v>
      </c>
      <c r="AS2" s="43">
        <f>STANDARDIZE(AR2,AVERAGE($AR$2:$AR$258),STDEV($AR$2:$AR$258))</f>
        <v>-2.3297595332253436</v>
      </c>
      <c r="AT2">
        <v>1</v>
      </c>
      <c r="AU2">
        <f>(AT2-0.5)/$AT$258</f>
        <v>1.9455252918287938E-3</v>
      </c>
      <c r="AV2" s="43">
        <f>_xlfn.NORM.S.INV(AU2)</f>
        <v>-2.8868618330563121</v>
      </c>
      <c r="BE2" s="9">
        <v>-56.377788774885289</v>
      </c>
      <c r="BF2" s="43">
        <f>STANDARDIZE(BE2,AVERAGE($BE$2:$BE$258),STDEV($BE$2:$BE$258))</f>
        <v>-3.1366192305981131</v>
      </c>
      <c r="BG2">
        <v>1</v>
      </c>
      <c r="BH2">
        <f>(BG2-0.5)/$BG$258</f>
        <v>1.9455252918287938E-3</v>
      </c>
      <c r="BI2" s="43">
        <f>_xlfn.NORM.S.INV(BH2)</f>
        <v>-2.8868618330563121</v>
      </c>
      <c r="BT2" s="18"/>
      <c r="BU2" s="18">
        <v>7.9108774457515807</v>
      </c>
      <c r="BV2" s="23" t="s">
        <v>91</v>
      </c>
      <c r="BW2" s="23">
        <f>MIN(BU:BU)</f>
        <v>-22.934463884586158</v>
      </c>
      <c r="CF2" s="9">
        <v>17.130020815582327</v>
      </c>
      <c r="CG2" s="23" t="s">
        <v>91</v>
      </c>
      <c r="CH2" s="23">
        <f>MIN(CF:CF)</f>
        <v>-56.377788774885289</v>
      </c>
    </row>
    <row r="3" spans="1:91" x14ac:dyDescent="0.2">
      <c r="A3" s="3">
        <v>43780</v>
      </c>
      <c r="B3" s="4">
        <v>2</v>
      </c>
      <c r="C3" s="1">
        <v>64.460991000000007</v>
      </c>
      <c r="D3" s="2">
        <v>81821200</v>
      </c>
      <c r="E3" s="1">
        <v>176.658142</v>
      </c>
      <c r="F3" s="2">
        <v>1594600</v>
      </c>
      <c r="G3" s="2"/>
      <c r="H3" s="9">
        <f t="shared" ref="H3:H66" si="0">$O$2*B3+$O$3</f>
        <v>56.287428272164213</v>
      </c>
      <c r="I3" s="9">
        <f t="shared" ref="I3:I66" si="1">C3-H3</f>
        <v>8.1735627278357939</v>
      </c>
      <c r="J3">
        <f t="shared" ref="J3:J66" si="2">$O$17*B3+$O$18</f>
        <v>159.88834788321401</v>
      </c>
      <c r="K3" s="9">
        <f t="shared" ref="K3:K66" si="3">E3-J3</f>
        <v>16.769794116785988</v>
      </c>
      <c r="L3">
        <f t="shared" ref="L3:L66" si="4">ABS(C3-H3)/C3</f>
        <v>0.12679858936446994</v>
      </c>
      <c r="M3" s="38"/>
      <c r="N3" s="38" t="s">
        <v>66</v>
      </c>
      <c r="O3" s="39">
        <f>INTERCEPT(C2:C258,B2:B258)</f>
        <v>55.799904836332615</v>
      </c>
      <c r="P3">
        <f t="shared" ref="P3:P66" si="5">ABS(E3-J3)/E3</f>
        <v>9.4927943467139994E-2</v>
      </c>
      <c r="X3" s="39" t="s">
        <v>8</v>
      </c>
      <c r="AE3" s="39" t="s">
        <v>8</v>
      </c>
      <c r="AL3" s="39" t="s">
        <v>8</v>
      </c>
      <c r="AR3" s="9">
        <v>-21.490587166670373</v>
      </c>
      <c r="AS3" s="43">
        <f>STANDARDIZE(AR3,AVERAGE($AR$2:$AR$258),STDEV($AR$2:$AR$258))</f>
        <v>-2.1830857079598132</v>
      </c>
      <c r="AT3">
        <v>2</v>
      </c>
      <c r="AU3">
        <f t="shared" ref="AU3:AU66" si="6">(AT3-0.5)/$AT$258</f>
        <v>5.8365758754863814E-3</v>
      </c>
      <c r="AV3" s="43">
        <f t="shared" ref="AV3:AV66" si="7">_xlfn.NORM.S.INV(AU3)</f>
        <v>-2.5218739841912798</v>
      </c>
      <c r="BE3" s="9">
        <v>-47.860244076088946</v>
      </c>
      <c r="BF3" s="43">
        <f>STANDARDIZE(BE3,AVERAGE($BE$2:$BE$258),STDEV($BE$2:$BE$258))</f>
        <v>-2.6627394442446448</v>
      </c>
      <c r="BG3">
        <v>2</v>
      </c>
      <c r="BH3">
        <f>(BG3-0.5)/$BG$258</f>
        <v>5.8365758754863814E-3</v>
      </c>
      <c r="BI3" s="43">
        <f>_xlfn.NORM.S.INV(BH3)</f>
        <v>-2.5218739841912798</v>
      </c>
      <c r="BR3" s="23" t="s">
        <v>86</v>
      </c>
      <c r="BS3" s="23" t="s">
        <v>87</v>
      </c>
      <c r="BT3" s="18"/>
      <c r="BU3" s="18">
        <v>8.1735627278357939</v>
      </c>
      <c r="BV3" s="23" t="s">
        <v>92</v>
      </c>
      <c r="BW3" s="51">
        <f>MAX(BU:BU)</f>
        <v>28.177840990928502</v>
      </c>
      <c r="CF3" s="9">
        <v>16.769794116785988</v>
      </c>
      <c r="CG3" s="23" t="s">
        <v>92</v>
      </c>
      <c r="CH3" s="23">
        <f>MAX(CF:CF)</f>
        <v>44.864736020106392</v>
      </c>
    </row>
    <row r="4" spans="1:91" x14ac:dyDescent="0.2">
      <c r="A4" s="3">
        <v>43781</v>
      </c>
      <c r="B4" s="4">
        <v>3</v>
      </c>
      <c r="C4" s="1">
        <v>64.401978</v>
      </c>
      <c r="D4" s="2">
        <v>87388800</v>
      </c>
      <c r="E4" s="1">
        <v>177.810913</v>
      </c>
      <c r="F4" s="2">
        <v>1816900</v>
      </c>
      <c r="G4" s="2"/>
      <c r="H4" s="9">
        <f t="shared" si="0"/>
        <v>56.531189990080016</v>
      </c>
      <c r="I4" s="9">
        <f t="shared" si="1"/>
        <v>7.8707880099199841</v>
      </c>
      <c r="J4">
        <f t="shared" si="2"/>
        <v>159.87734358201035</v>
      </c>
      <c r="K4" s="9">
        <f t="shared" si="3"/>
        <v>17.933569417989645</v>
      </c>
      <c r="L4">
        <f t="shared" si="4"/>
        <v>0.12221345142411595</v>
      </c>
      <c r="M4" s="38"/>
      <c r="N4" s="38" t="s">
        <v>67</v>
      </c>
      <c r="O4" s="39">
        <f>CORREL(C2:C258,B2:B258)</f>
        <v>0.87869644516090561</v>
      </c>
      <c r="P4">
        <f t="shared" si="5"/>
        <v>0.10085752958250456</v>
      </c>
      <c r="AR4" s="9">
        <v>-20.929146345828364</v>
      </c>
      <c r="AS4" s="43">
        <f>STANDARDIZE(AR4,AVERAGE($AR$2:$AR$258),STDEV($AR$2:$AR$258))</f>
        <v>-2.1260526719455015</v>
      </c>
      <c r="AT4">
        <v>3</v>
      </c>
      <c r="AU4">
        <f t="shared" si="6"/>
        <v>9.727626459143969E-3</v>
      </c>
      <c r="AV4" s="43">
        <f t="shared" si="7"/>
        <v>-2.3366910755775643</v>
      </c>
      <c r="BE4" s="9">
        <v>-41.494584377292597</v>
      </c>
      <c r="BF4" s="43">
        <f>STANDARDIZE(BE4,AVERAGE($BE$2:$BE$258),STDEV($BE$2:$BE$258))</f>
        <v>-2.3085813429680195</v>
      </c>
      <c r="BG4">
        <v>3</v>
      </c>
      <c r="BH4">
        <f>(BG4-0.5)/$BG$258</f>
        <v>9.727626459143969E-3</v>
      </c>
      <c r="BI4" s="43">
        <f>_xlfn.NORM.S.INV(BH4)</f>
        <v>-2.3366910755775643</v>
      </c>
      <c r="BS4" s="23" t="s">
        <v>88</v>
      </c>
      <c r="BT4" s="18"/>
      <c r="BU4" s="18">
        <v>7.8707880099199841</v>
      </c>
      <c r="BV4" s="23" t="s">
        <v>93</v>
      </c>
      <c r="BW4" s="23">
        <f>BW3-BW2</f>
        <v>51.11230487551466</v>
      </c>
      <c r="CF4" s="9">
        <v>17.933569417989645</v>
      </c>
      <c r="CG4" s="23" t="s">
        <v>93</v>
      </c>
      <c r="CH4" s="23">
        <f>CH3-CH2</f>
        <v>101.24252479499168</v>
      </c>
    </row>
    <row r="5" spans="1:91" x14ac:dyDescent="0.2">
      <c r="A5" s="3">
        <v>43782</v>
      </c>
      <c r="B5" s="4">
        <v>4</v>
      </c>
      <c r="C5" s="1">
        <v>65.019051000000005</v>
      </c>
      <c r="D5" s="2">
        <v>102734400</v>
      </c>
      <c r="E5" s="1">
        <v>177.752319</v>
      </c>
      <c r="F5" s="2">
        <v>1855200</v>
      </c>
      <c r="G5" s="2"/>
      <c r="H5" s="9">
        <f t="shared" si="0"/>
        <v>56.774951707995811</v>
      </c>
      <c r="I5" s="9">
        <f t="shared" si="1"/>
        <v>8.2440992920041936</v>
      </c>
      <c r="J5">
        <f t="shared" si="2"/>
        <v>159.8663392808067</v>
      </c>
      <c r="K5" s="9">
        <f t="shared" si="3"/>
        <v>17.885979719193301</v>
      </c>
      <c r="L5">
        <f t="shared" si="4"/>
        <v>0.12679513412160065</v>
      </c>
      <c r="M5" s="38"/>
      <c r="N5" s="38" t="s">
        <v>68</v>
      </c>
      <c r="O5" s="40">
        <f>O4^2</f>
        <v>0.77210744273841236</v>
      </c>
      <c r="P5">
        <f t="shared" si="5"/>
        <v>0.10062304570661214</v>
      </c>
      <c r="AR5" s="9">
        <v>-20.564840909996761</v>
      </c>
      <c r="AS5" s="43">
        <f>STANDARDIZE(AR5,AVERAGE($AR$2:$AR$258),STDEV($AR$2:$AR$258))</f>
        <v>-2.089045307552523</v>
      </c>
      <c r="AT5">
        <v>4</v>
      </c>
      <c r="AU5">
        <f t="shared" si="6"/>
        <v>1.3618677042801557E-2</v>
      </c>
      <c r="AV5" s="43">
        <f t="shared" si="7"/>
        <v>-2.208099267239914</v>
      </c>
      <c r="BE5" s="9">
        <v>-40.918671473681641</v>
      </c>
      <c r="BF5" s="43">
        <f>STANDARDIZE(BE5,AVERAGE($BE$2:$BE$258),STDEV($BE$2:$BE$258))</f>
        <v>-2.2765400102398292</v>
      </c>
      <c r="BG5">
        <v>4</v>
      </c>
      <c r="BH5">
        <f>(BG5-0.5)/$BG$258</f>
        <v>1.3618677042801557E-2</v>
      </c>
      <c r="BI5" s="43">
        <f>_xlfn.NORM.S.INV(BH5)</f>
        <v>-2.208099267239914</v>
      </c>
      <c r="BT5" s="18"/>
      <c r="BU5" s="18">
        <v>8.2440992920041936</v>
      </c>
      <c r="BV5" s="23" t="s">
        <v>94</v>
      </c>
      <c r="BW5" s="23">
        <f>BW4/(1+3.322*LOG(BW1))</f>
        <v>5.6754888137575632</v>
      </c>
      <c r="CF5" s="9">
        <v>17.885979719193301</v>
      </c>
      <c r="CG5" s="23" t="s">
        <v>94</v>
      </c>
      <c r="CH5" s="23">
        <f>CH4/(1+3.322*LOG(CH1))</f>
        <v>11.241927327480205</v>
      </c>
    </row>
    <row r="6" spans="1:91" x14ac:dyDescent="0.2">
      <c r="A6" s="3">
        <v>43783</v>
      </c>
      <c r="B6" s="4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  <c r="G6" s="2"/>
      <c r="H6" s="9">
        <f t="shared" si="0"/>
        <v>57.018713425911614</v>
      </c>
      <c r="I6" s="9">
        <f t="shared" si="1"/>
        <v>7.550446574088383</v>
      </c>
      <c r="J6">
        <f t="shared" si="2"/>
        <v>159.85533497960307</v>
      </c>
      <c r="K6" s="9">
        <f t="shared" si="3"/>
        <v>16.522473020396916</v>
      </c>
      <c r="L6">
        <f t="shared" si="4"/>
        <v>0.11693580300701424</v>
      </c>
      <c r="N6" s="38" t="s">
        <v>71</v>
      </c>
      <c r="O6" s="41">
        <f>AVERAGE(I2:I258)</f>
        <v>6.8178925540249299E-14</v>
      </c>
      <c r="P6">
        <f t="shared" si="5"/>
        <v>9.3676598024151181E-2</v>
      </c>
      <c r="AR6" s="9">
        <v>-19.817956627912565</v>
      </c>
      <c r="AS6" s="43">
        <f>STANDARDIZE(AR6,AVERAGE($AR$2:$AR$258),STDEV($AR$2:$AR$258))</f>
        <v>-2.0131743046305282</v>
      </c>
      <c r="AT6">
        <v>5</v>
      </c>
      <c r="AU6">
        <f t="shared" si="6"/>
        <v>1.7509727626459144E-2</v>
      </c>
      <c r="AV6" s="43">
        <f t="shared" si="7"/>
        <v>-2.1081333635267803</v>
      </c>
      <c r="BE6" s="9">
        <v>-40.863972678496253</v>
      </c>
      <c r="BF6" s="43">
        <f>STANDARDIZE(BE6,AVERAGE($BE$2:$BE$258),STDEV($BE$2:$BE$258))</f>
        <v>-2.2734968030371823</v>
      </c>
      <c r="BG6">
        <v>5</v>
      </c>
      <c r="BH6">
        <f>(BG6-0.5)/$BG$258</f>
        <v>1.7509727626459144E-2</v>
      </c>
      <c r="BI6" s="43">
        <f>_xlfn.NORM.S.INV(BH6)</f>
        <v>-2.1081333635267803</v>
      </c>
      <c r="BR6" s="23" t="s">
        <v>89</v>
      </c>
      <c r="BT6" s="18"/>
      <c r="BU6" s="18">
        <v>7.550446574088383</v>
      </c>
      <c r="BV6" s="23" t="s">
        <v>95</v>
      </c>
      <c r="BW6" s="23">
        <f>BW4/BW5</f>
        <v>9.0057978357065611</v>
      </c>
      <c r="BX6" s="44">
        <v>9.0057978357065611</v>
      </c>
      <c r="CF6" s="9">
        <v>16.522473020396916</v>
      </c>
      <c r="CG6" s="23" t="s">
        <v>95</v>
      </c>
      <c r="CH6" s="23">
        <f>CH4/CH5</f>
        <v>9.0057978357065611</v>
      </c>
      <c r="CI6" s="44">
        <v>9.0057978357065611</v>
      </c>
    </row>
    <row r="7" spans="1:91" x14ac:dyDescent="0.2">
      <c r="A7" s="3">
        <v>43784</v>
      </c>
      <c r="B7" s="4">
        <v>6</v>
      </c>
      <c r="C7" s="1">
        <v>65.336212000000003</v>
      </c>
      <c r="D7" s="2">
        <v>100206400</v>
      </c>
      <c r="E7" s="1">
        <v>178.43956</v>
      </c>
      <c r="F7" s="2">
        <v>3242700</v>
      </c>
      <c r="G7" s="2"/>
      <c r="H7" s="9">
        <f t="shared" si="0"/>
        <v>57.262475143827409</v>
      </c>
      <c r="I7" s="9">
        <f t="shared" si="1"/>
        <v>8.0737368561725944</v>
      </c>
      <c r="J7">
        <f t="shared" si="2"/>
        <v>159.84433067839942</v>
      </c>
      <c r="K7" s="9">
        <f t="shared" si="3"/>
        <v>18.595229321600584</v>
      </c>
      <c r="L7">
        <f t="shared" si="4"/>
        <v>0.12357216020072596</v>
      </c>
      <c r="N7" s="38" t="s">
        <v>72</v>
      </c>
      <c r="O7" s="41">
        <f>_xlfn.STDEV.S(I2:I258)</f>
        <v>9.8441335071330354</v>
      </c>
      <c r="P7">
        <f t="shared" si="5"/>
        <v>0.10421023971142153</v>
      </c>
      <c r="AR7" s="9">
        <v>-18.209989320417762</v>
      </c>
      <c r="AS7" s="43">
        <f>STANDARDIZE(AR7,AVERAGE($AR$2:$AR$258),STDEV($AR$2:$AR$258))</f>
        <v>-1.8498316085639144</v>
      </c>
      <c r="AT7">
        <v>6</v>
      </c>
      <c r="AU7">
        <f t="shared" si="6"/>
        <v>2.1400778210116732E-2</v>
      </c>
      <c r="AV7" s="43">
        <f t="shared" si="7"/>
        <v>-2.0256412963396588</v>
      </c>
      <c r="BE7" s="9">
        <v>-37.118153931553806</v>
      </c>
      <c r="BF7" s="43">
        <f>STANDARDIZE(BE7,AVERAGE($BE$2:$BE$258),STDEV($BE$2:$BE$258))</f>
        <v>-2.0650954561360328</v>
      </c>
      <c r="BG7">
        <v>6</v>
      </c>
      <c r="BH7">
        <f>(BG7-0.5)/$BG$258</f>
        <v>2.1400778210116732E-2</v>
      </c>
      <c r="BI7" s="43">
        <f>_xlfn.NORM.S.INV(BH7)</f>
        <v>-2.0256412963396588</v>
      </c>
      <c r="BT7" s="18"/>
      <c r="BU7" s="18">
        <v>8.0737368561725944</v>
      </c>
      <c r="BV7" s="23" t="s">
        <v>96</v>
      </c>
      <c r="BW7" s="24">
        <f>AVERAGE(BU2:BU258)</f>
        <v>6.8178925540249299E-14</v>
      </c>
      <c r="CF7" s="9">
        <v>18.595229321600584</v>
      </c>
      <c r="CG7" s="23" t="s">
        <v>96</v>
      </c>
      <c r="CH7" s="24">
        <f>AVERAGE(CF2:CF258)</f>
        <v>3.5831260137941238E-14</v>
      </c>
    </row>
    <row r="8" spans="1:91" x14ac:dyDescent="0.2">
      <c r="A8" s="3">
        <v>43787</v>
      </c>
      <c r="B8" s="4">
        <v>7</v>
      </c>
      <c r="C8" s="1">
        <v>65.665633999999997</v>
      </c>
      <c r="D8" s="2">
        <v>86703200</v>
      </c>
      <c r="E8" s="1">
        <v>176.52507</v>
      </c>
      <c r="F8" s="2">
        <v>2405800</v>
      </c>
      <c r="G8" s="2"/>
      <c r="H8" s="9">
        <f t="shared" si="0"/>
        <v>57.506236861743211</v>
      </c>
      <c r="I8" s="9">
        <f t="shared" si="1"/>
        <v>8.1593971382567858</v>
      </c>
      <c r="J8">
        <f t="shared" si="2"/>
        <v>159.83332637719576</v>
      </c>
      <c r="K8" s="9">
        <f t="shared" si="3"/>
        <v>16.691743622804239</v>
      </c>
      <c r="L8">
        <f t="shared" si="4"/>
        <v>0.12425673280268315</v>
      </c>
      <c r="P8">
        <f t="shared" si="5"/>
        <v>9.455735450383472E-2</v>
      </c>
      <c r="AR8" s="9">
        <v>-18.150435756249372</v>
      </c>
      <c r="AS8" s="43">
        <f>STANDARDIZE(AR8,AVERAGE($AR$2:$AR$258),STDEV($AR$2:$AR$258))</f>
        <v>-1.8437819583712145</v>
      </c>
      <c r="AT8">
        <v>7</v>
      </c>
      <c r="AU8">
        <f t="shared" si="6"/>
        <v>2.5291828793774319E-2</v>
      </c>
      <c r="AV8" s="43">
        <f t="shared" si="7"/>
        <v>-1.9549950240885074</v>
      </c>
      <c r="BE8" s="9">
        <v>-33.774917329146518</v>
      </c>
      <c r="BF8" s="43">
        <f>STANDARDIZE(BE8,AVERAGE($BE$2:$BE$258),STDEV($BE$2:$BE$258))</f>
        <v>-1.8790920592766369</v>
      </c>
      <c r="BG8">
        <v>7</v>
      </c>
      <c r="BH8">
        <f>(BG8-0.5)/$BG$258</f>
        <v>2.5291828793774319E-2</v>
      </c>
      <c r="BI8" s="43">
        <f>_xlfn.NORM.S.INV(BH8)</f>
        <v>-1.9549950240885074</v>
      </c>
      <c r="BT8" s="18"/>
      <c r="BU8" s="18">
        <v>8.1593971382567858</v>
      </c>
      <c r="BV8" s="23" t="s">
        <v>97</v>
      </c>
      <c r="BW8" s="23">
        <f>_xlfn.STDEV.S(BU2:BU258)</f>
        <v>9.8441335071330354</v>
      </c>
      <c r="CF8" s="9">
        <v>16.691743622804239</v>
      </c>
      <c r="CG8" s="23" t="s">
        <v>97</v>
      </c>
      <c r="CH8" s="23">
        <f>_xlfn.STDEV.S(CF2:CF258)</f>
        <v>17.974062080890445</v>
      </c>
    </row>
    <row r="9" spans="1:91" x14ac:dyDescent="0.2">
      <c r="A9" s="3">
        <v>43788</v>
      </c>
      <c r="B9" s="4">
        <v>8</v>
      </c>
      <c r="C9" s="1">
        <v>65.466507000000007</v>
      </c>
      <c r="D9" s="2">
        <v>76167200</v>
      </c>
      <c r="E9" s="1">
        <v>176.839249</v>
      </c>
      <c r="F9" s="2">
        <v>2673200</v>
      </c>
      <c r="G9" s="2"/>
      <c r="H9" s="9">
        <f t="shared" si="0"/>
        <v>57.749998579659014</v>
      </c>
      <c r="I9" s="9">
        <f t="shared" si="1"/>
        <v>7.7165084203409933</v>
      </c>
      <c r="J9">
        <f t="shared" si="2"/>
        <v>159.8223220759921</v>
      </c>
      <c r="K9" s="9">
        <f t="shared" si="3"/>
        <v>17.01692692400789</v>
      </c>
      <c r="L9">
        <f t="shared" si="4"/>
        <v>0.11786956069522683</v>
      </c>
      <c r="P9">
        <f t="shared" si="5"/>
        <v>9.6228224335016779E-2</v>
      </c>
      <c r="AR9" s="9">
        <v>-17.631083602501974</v>
      </c>
      <c r="AS9" s="43">
        <f>STANDARDIZE(AR9,AVERAGE($AR$2:$AR$258),STDEV($AR$2:$AR$258))</f>
        <v>-1.7910244299030078</v>
      </c>
      <c r="AT9">
        <v>8</v>
      </c>
      <c r="AU9">
        <f t="shared" si="6"/>
        <v>2.9182879377431907E-2</v>
      </c>
      <c r="AV9" s="43">
        <f t="shared" si="7"/>
        <v>-1.8929406788672947</v>
      </c>
      <c r="BE9" s="9">
        <v>-32.993060064052415</v>
      </c>
      <c r="BF9" s="43">
        <f>STANDARDIZE(BE9,AVERAGE($BE$2:$BE$258),STDEV($BE$2:$BE$258))</f>
        <v>-1.8355928624019719</v>
      </c>
      <c r="BG9">
        <v>8</v>
      </c>
      <c r="BH9">
        <f>(BG9-0.5)/$BG$258</f>
        <v>2.9182879377431907E-2</v>
      </c>
      <c r="BI9" s="43">
        <f>_xlfn.NORM.S.INV(BH9)</f>
        <v>-1.8929406788672947</v>
      </c>
      <c r="BT9" s="18"/>
      <c r="BU9" s="18">
        <v>7.7165084203409933</v>
      </c>
      <c r="BW9" s="23"/>
      <c r="BX9" s="23"/>
      <c r="BY9" s="23"/>
      <c r="BZ9" s="23"/>
      <c r="CA9" s="23"/>
      <c r="CB9" s="23" t="s">
        <v>113</v>
      </c>
      <c r="CF9" s="9">
        <v>17.01692692400789</v>
      </c>
    </row>
    <row r="10" spans="1:91" x14ac:dyDescent="0.2">
      <c r="A10" s="3">
        <v>43789</v>
      </c>
      <c r="B10" s="4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  <c r="G10" s="2"/>
      <c r="H10" s="9">
        <f t="shared" si="0"/>
        <v>57.993760297574809</v>
      </c>
      <c r="I10" s="9">
        <f t="shared" si="1"/>
        <v>6.7106157024251871</v>
      </c>
      <c r="J10">
        <f t="shared" si="2"/>
        <v>159.81131777478845</v>
      </c>
      <c r="K10" s="9">
        <f t="shared" si="3"/>
        <v>14.180763225211564</v>
      </c>
      <c r="L10">
        <f t="shared" si="4"/>
        <v>0.10371192981484262</v>
      </c>
      <c r="P10">
        <f t="shared" si="5"/>
        <v>8.1502348519020024E-2</v>
      </c>
      <c r="AR10" s="9">
        <v>-17.417303448754566</v>
      </c>
      <c r="AS10" s="43">
        <f>STANDARDIZE(AR10,AVERAGE($AR$2:$AR$258),STDEV($AR$2:$AR$258))</f>
        <v>-1.7693079270140026</v>
      </c>
      <c r="AT10">
        <v>9</v>
      </c>
      <c r="AU10">
        <f t="shared" si="6"/>
        <v>3.3073929961089495E-2</v>
      </c>
      <c r="AV10" s="43">
        <f t="shared" si="7"/>
        <v>-1.8374203838470633</v>
      </c>
      <c r="BE10" s="9">
        <v>-32.568764232757459</v>
      </c>
      <c r="BF10" s="43">
        <f>STANDARDIZE(BE10,AVERAGE($BE$2:$BE$258),STDEV($BE$2:$BE$258))</f>
        <v>-1.811986855624792</v>
      </c>
      <c r="BG10">
        <v>9</v>
      </c>
      <c r="BH10">
        <f>(BG10-0.5)/$BG$258</f>
        <v>3.3073929961089495E-2</v>
      </c>
      <c r="BI10" s="43">
        <f>_xlfn.NORM.S.INV(BH10)</f>
        <v>-1.8374203838470633</v>
      </c>
      <c r="BT10" s="18"/>
      <c r="BU10" s="18">
        <v>6.7106157024251871</v>
      </c>
      <c r="BW10" s="23" t="s">
        <v>107</v>
      </c>
      <c r="BX10" s="23" t="s">
        <v>108</v>
      </c>
      <c r="BY10" s="23" t="s">
        <v>109</v>
      </c>
      <c r="BZ10" s="23" t="s">
        <v>111</v>
      </c>
      <c r="CA10" s="23" t="s">
        <v>112</v>
      </c>
      <c r="CB10" s="23" t="s">
        <v>114</v>
      </c>
      <c r="CF10" s="9">
        <v>14.180763225211564</v>
      </c>
      <c r="CH10" s="23"/>
      <c r="CI10" s="23"/>
      <c r="CJ10" s="23"/>
      <c r="CK10" s="23"/>
      <c r="CL10" s="23"/>
      <c r="CM10" s="23" t="s">
        <v>113</v>
      </c>
    </row>
    <row r="11" spans="1:91" x14ac:dyDescent="0.2">
      <c r="A11" s="3">
        <v>43790</v>
      </c>
      <c r="B11" s="4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  <c r="G11" s="2"/>
      <c r="H11" s="9">
        <f t="shared" si="0"/>
        <v>58.237522015490612</v>
      </c>
      <c r="I11" s="9">
        <f t="shared" si="1"/>
        <v>6.1767459845093953</v>
      </c>
      <c r="J11">
        <f t="shared" si="2"/>
        <v>159.80031347358479</v>
      </c>
      <c r="K11" s="9">
        <f t="shared" si="3"/>
        <v>13.514322526415214</v>
      </c>
      <c r="L11">
        <f t="shared" si="4"/>
        <v>9.5890959818240806E-2</v>
      </c>
      <c r="P11">
        <f t="shared" si="5"/>
        <v>7.7975656518790556E-2</v>
      </c>
      <c r="AR11" s="9">
        <v>-17.319342295007175</v>
      </c>
      <c r="AS11" s="43">
        <f>STANDARDIZE(AR11,AVERAGE($AR$2:$AR$258),STDEV($AR$2:$AR$258))</f>
        <v>-1.7593567054385935</v>
      </c>
      <c r="AT11">
        <v>10</v>
      </c>
      <c r="AU11">
        <f t="shared" si="6"/>
        <v>3.6964980544747082E-2</v>
      </c>
      <c r="AV11" s="43">
        <f t="shared" si="7"/>
        <v>-1.7870465756496254</v>
      </c>
      <c r="BE11" s="9">
        <v>-32.155146630350146</v>
      </c>
      <c r="BF11" s="43">
        <f>STANDARDIZE(BE11,AVERAGE($BE$2:$BE$258),STDEV($BE$2:$BE$258))</f>
        <v>-1.7889749398683052</v>
      </c>
      <c r="BG11">
        <v>10</v>
      </c>
      <c r="BH11">
        <f>(BG11-0.5)/$BG$258</f>
        <v>3.6964980544747082E-2</v>
      </c>
      <c r="BI11" s="43">
        <f>_xlfn.NORM.S.INV(BH11)</f>
        <v>-1.7870465756496254</v>
      </c>
      <c r="BT11" s="18"/>
      <c r="BU11" s="18">
        <v>6.1767459845093953</v>
      </c>
      <c r="BV11" s="23" t="s">
        <v>98</v>
      </c>
      <c r="BW11" s="18">
        <f>BW2</f>
        <v>-22.934463884586158</v>
      </c>
      <c r="BX11" s="18">
        <f>BW11+$BW$5</f>
        <v>-17.258975070828594</v>
      </c>
      <c r="BY11">
        <f>NORMDIST(BX11,$BW$7,$BW$8,1)-NORMDIST(BW11,$BW$7,$BW$8,1)</f>
        <v>2.9872316049319322E-2</v>
      </c>
      <c r="BZ11">
        <f>BY11*$BW$1</f>
        <v>7.6771852246750658</v>
      </c>
      <c r="CA11" s="9">
        <f>COUNTIF($BU$2:$BU$258,"&lt;="&amp;BX11) - COUNTIF($BU$2:$BU$258,"&lt;"&amp;BW11)</f>
        <v>10</v>
      </c>
      <c r="CB11">
        <f>(BZ11-CA11)^2/BZ11</f>
        <v>0.70279253692178389</v>
      </c>
      <c r="CF11" s="9">
        <v>13.514322526415214</v>
      </c>
      <c r="CH11" s="23" t="s">
        <v>107</v>
      </c>
      <c r="CI11" s="23" t="s">
        <v>108</v>
      </c>
      <c r="CJ11" s="23" t="s">
        <v>109</v>
      </c>
      <c r="CK11" s="23" t="s">
        <v>111</v>
      </c>
      <c r="CL11" s="23" t="s">
        <v>112</v>
      </c>
      <c r="CM11" s="23" t="s">
        <v>114</v>
      </c>
    </row>
    <row r="12" spans="1:91" x14ac:dyDescent="0.2">
      <c r="A12" s="3">
        <v>43791</v>
      </c>
      <c r="B12" s="4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  <c r="G12" s="2"/>
      <c r="H12" s="9">
        <f t="shared" si="0"/>
        <v>58.481283733406407</v>
      </c>
      <c r="I12" s="9">
        <f t="shared" si="1"/>
        <v>5.87644326659359</v>
      </c>
      <c r="J12">
        <f t="shared" si="2"/>
        <v>159.78930917238114</v>
      </c>
      <c r="K12" s="9">
        <f t="shared" si="3"/>
        <v>13.780591827618849</v>
      </c>
      <c r="L12">
        <f t="shared" si="4"/>
        <v>9.1309055501503186E-2</v>
      </c>
      <c r="P12">
        <f t="shared" si="5"/>
        <v>7.9395054950332958E-2</v>
      </c>
      <c r="AR12" s="9">
        <v>-17.02384619208096</v>
      </c>
      <c r="AS12" s="43">
        <f>STANDARDIZE(AR12,AVERAGE($AR$2:$AR$258),STDEV($AR$2:$AR$258))</f>
        <v>-1.7293392231774987</v>
      </c>
      <c r="AT12">
        <v>11</v>
      </c>
      <c r="AU12">
        <f t="shared" si="6"/>
        <v>4.085603112840467E-2</v>
      </c>
      <c r="AV12" s="43">
        <f t="shared" si="7"/>
        <v>-1.7408375250838715</v>
      </c>
      <c r="BE12" s="9">
        <v>-30.898474172478004</v>
      </c>
      <c r="BF12" s="43">
        <f>STANDARDIZE(BE12,AVERAGE($BE$2:$BE$258),STDEV($BE$2:$BE$258))</f>
        <v>-1.7190590548437283</v>
      </c>
      <c r="BG12">
        <v>11</v>
      </c>
      <c r="BH12">
        <f>(BG12-0.5)/$BG$258</f>
        <v>4.085603112840467E-2</v>
      </c>
      <c r="BI12" s="43">
        <f>_xlfn.NORM.S.INV(BH12)</f>
        <v>-1.7408375250838715</v>
      </c>
      <c r="BT12" s="18"/>
      <c r="BU12" s="18">
        <v>5.87644326659359</v>
      </c>
      <c r="BV12" s="23" t="s">
        <v>99</v>
      </c>
      <c r="BW12" s="18">
        <f>BX11</f>
        <v>-17.258975070828594</v>
      </c>
      <c r="BX12" s="18">
        <f t="shared" ref="BX12:BX19" si="8">BW12+$BW$5</f>
        <v>-11.58348625707103</v>
      </c>
      <c r="BY12">
        <f t="shared" ref="BY12:BY19" si="9">NORMDIST(BX12,$BW$7,$BW$8,1)-NORMDIST(BW12,$BW$7,$BW$8,1)</f>
        <v>7.9878028245860405E-2</v>
      </c>
      <c r="BZ12">
        <f t="shared" ref="BZ12:BZ19" si="10">BY12*$BW$1</f>
        <v>20.528653259186125</v>
      </c>
      <c r="CA12" s="9">
        <f t="shared" ref="CA12:CA19" si="11">COUNTIF($BU$2:$BU$258,"&lt;="&amp;BX12) - COUNTIF($BU$2:$BU$258,"&lt;"&amp;BW12)</f>
        <v>27</v>
      </c>
      <c r="CB12">
        <f t="shared" ref="CB12:CB19" si="12">(BZ12-CA12)^2/BZ12</f>
        <v>2.0399939592288021</v>
      </c>
      <c r="CF12" s="9">
        <v>13.780591827618849</v>
      </c>
      <c r="CG12" s="23" t="s">
        <v>98</v>
      </c>
      <c r="CH12" s="19">
        <f>CH2</f>
        <v>-56.377788774885289</v>
      </c>
      <c r="CI12" s="19">
        <f>CH12+$CH$5</f>
        <v>-45.135861447405084</v>
      </c>
      <c r="CJ12" s="18">
        <f>NORMDIST(CI12,$CH$7,$CH$8,1)-NORMDIST(CH12,$CH$7,$CH$8,1)</f>
        <v>5.162107730705425E-3</v>
      </c>
      <c r="CK12">
        <f>CJ12*$CH$1</f>
        <v>1.3266616867912941</v>
      </c>
      <c r="CL12" s="9">
        <f>COUNTIF($CF$2:$CF$258,"&lt;="&amp;CI12)-COUNTIF($CF$2:$CF$258,"&lt;"&amp;CH12)</f>
        <v>2</v>
      </c>
      <c r="CM12">
        <f>(CK12-CL12)^2/CK12</f>
        <v>0.34174838133097463</v>
      </c>
    </row>
    <row r="13" spans="1:91" x14ac:dyDescent="0.2">
      <c r="A13" s="3">
        <v>43794</v>
      </c>
      <c r="B13" s="4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  <c r="G13" s="2"/>
      <c r="H13" s="9">
        <f t="shared" si="0"/>
        <v>58.72504545132221</v>
      </c>
      <c r="I13" s="9">
        <f t="shared" si="1"/>
        <v>6.7611225486777968</v>
      </c>
      <c r="J13">
        <f t="shared" si="2"/>
        <v>159.77830487117748</v>
      </c>
      <c r="K13" s="9">
        <f t="shared" si="3"/>
        <v>13.51669312882251</v>
      </c>
      <c r="L13">
        <f t="shared" si="4"/>
        <v>0.10324504785007112</v>
      </c>
      <c r="P13">
        <f t="shared" si="5"/>
        <v>7.7998172392849507E-2</v>
      </c>
      <c r="AR13" s="9">
        <v>-16.976006781659954</v>
      </c>
      <c r="AS13" s="43">
        <f>STANDARDIZE(AR13,AVERAGE($AR$2:$AR$258),STDEV($AR$2:$AR$258))</f>
        <v>-1.7244795358940681</v>
      </c>
      <c r="AT13">
        <v>12</v>
      </c>
      <c r="AU13">
        <f t="shared" si="6"/>
        <v>4.4747081712062257E-2</v>
      </c>
      <c r="AV13" s="43">
        <f t="shared" si="7"/>
        <v>-1.6980720533929912</v>
      </c>
      <c r="BE13" s="9">
        <v>-30.784217666459739</v>
      </c>
      <c r="BF13" s="43">
        <f>STANDARDIZE(BE13,AVERAGE($BE$2:$BE$258),STDEV($BE$2:$BE$258))</f>
        <v>-1.7127023111369322</v>
      </c>
      <c r="BG13">
        <v>12</v>
      </c>
      <c r="BH13">
        <f>(BG13-0.5)/$BG$258</f>
        <v>4.4747081712062257E-2</v>
      </c>
      <c r="BI13" s="43">
        <f>_xlfn.NORM.S.INV(BH13)</f>
        <v>-1.6980720533929912</v>
      </c>
      <c r="BT13" s="18"/>
      <c r="BU13" s="18">
        <v>6.7611225486777968</v>
      </c>
      <c r="BV13" s="23" t="s">
        <v>100</v>
      </c>
      <c r="BW13" s="18">
        <f t="shared" ref="BW13:BW19" si="13">BX12</f>
        <v>-11.58348625707103</v>
      </c>
      <c r="BX13" s="18">
        <f t="shared" si="8"/>
        <v>-5.9079974433134668</v>
      </c>
      <c r="BY13">
        <f t="shared" si="9"/>
        <v>0.15454198176698469</v>
      </c>
      <c r="BZ13">
        <f t="shared" si="10"/>
        <v>39.717289314115064</v>
      </c>
      <c r="CA13" s="9">
        <f t="shared" si="11"/>
        <v>39</v>
      </c>
      <c r="CB13">
        <f t="shared" si="12"/>
        <v>1.2954155961514974E-2</v>
      </c>
      <c r="CF13" s="9">
        <v>13.51669312882251</v>
      </c>
      <c r="CG13" s="23" t="s">
        <v>99</v>
      </c>
      <c r="CH13" s="19">
        <f>CI12</f>
        <v>-45.135861447405084</v>
      </c>
      <c r="CI13" s="19">
        <f t="shared" ref="CI13:CI20" si="14">CH13+$CH$5</f>
        <v>-33.893934119924879</v>
      </c>
      <c r="CJ13" s="18">
        <f t="shared" ref="CJ13:CJ20" si="15">NORMDIST(CI13,$CH$7,$CH$8,1)-NORMDIST(CH13,$CH$7,$CH$8,1)</f>
        <v>2.3650129201444645E-2</v>
      </c>
      <c r="CK13">
        <f t="shared" ref="CK13:CK20" si="16">CJ13*$CH$1</f>
        <v>6.0780832047712741</v>
      </c>
      <c r="CL13" s="9">
        <f t="shared" ref="CL13:CL20" si="17">COUNTIF($CF$2:$CF$258,"&lt;="&amp;CI13)-COUNTIF($CF$2:$CF$258,"&lt;"&amp;CH13)</f>
        <v>4</v>
      </c>
      <c r="CM13">
        <f t="shared" ref="CM13:CM20" si="18">(CK13-CL13)^2/CK13</f>
        <v>0.71049205159983608</v>
      </c>
    </row>
    <row r="14" spans="1:91" x14ac:dyDescent="0.2">
      <c r="A14" s="3">
        <v>43795</v>
      </c>
      <c r="B14" s="4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  <c r="G14" s="2"/>
      <c r="H14" s="9">
        <f t="shared" si="0"/>
        <v>58.968807169238005</v>
      </c>
      <c r="I14" s="9">
        <f t="shared" si="1"/>
        <v>6.0060078307620017</v>
      </c>
      <c r="J14">
        <f t="shared" si="2"/>
        <v>159.76730056997383</v>
      </c>
      <c r="K14" s="9">
        <f t="shared" si="3"/>
        <v>15.501086430026163</v>
      </c>
      <c r="L14">
        <f t="shared" si="4"/>
        <v>9.2435935843172487E-2</v>
      </c>
      <c r="P14">
        <f t="shared" si="5"/>
        <v>8.8441998556340704E-2</v>
      </c>
      <c r="AR14" s="9">
        <v>-16.966779242902149</v>
      </c>
      <c r="AS14" s="43">
        <f>STANDARDIZE(AR14,AVERAGE($AR$2:$AR$258),STDEV($AR$2:$AR$258))</f>
        <v>-1.7235421716505703</v>
      </c>
      <c r="AT14">
        <v>13</v>
      </c>
      <c r="AU14">
        <f t="shared" si="6"/>
        <v>4.8638132295719845E-2</v>
      </c>
      <c r="AV14" s="43">
        <f t="shared" si="7"/>
        <v>-1.6582041640969811</v>
      </c>
      <c r="BE14" s="9">
        <v>-29.27734457007071</v>
      </c>
      <c r="BF14" s="43">
        <f>STANDARDIZE(BE14,AVERAGE($BE$2:$BE$258),STDEV($BE$2:$BE$258))</f>
        <v>-1.6288663318459127</v>
      </c>
      <c r="BG14">
        <v>13</v>
      </c>
      <c r="BH14">
        <f>(BG14-0.5)/$BG$258</f>
        <v>4.8638132295719845E-2</v>
      </c>
      <c r="BI14" s="43">
        <f>_xlfn.NORM.S.INV(BH14)</f>
        <v>-1.6582041640969811</v>
      </c>
      <c r="BT14" s="18"/>
      <c r="BU14" s="18">
        <v>6.0060078307620017</v>
      </c>
      <c r="BV14" s="23" t="s">
        <v>101</v>
      </c>
      <c r="BW14" s="18">
        <f t="shared" si="13"/>
        <v>-5.9079974433134668</v>
      </c>
      <c r="BX14" s="18">
        <f t="shared" si="8"/>
        <v>-0.23250862955590357</v>
      </c>
      <c r="BY14">
        <f t="shared" si="9"/>
        <v>0.2163764985607099</v>
      </c>
      <c r="BZ14">
        <f t="shared" si="10"/>
        <v>55.608760130102446</v>
      </c>
      <c r="CA14" s="9">
        <f t="shared" si="11"/>
        <v>43</v>
      </c>
      <c r="CB14">
        <f t="shared" si="12"/>
        <v>2.8589170419644128</v>
      </c>
      <c r="CF14" s="9">
        <v>15.501086430026163</v>
      </c>
      <c r="CG14" s="23" t="s">
        <v>100</v>
      </c>
      <c r="CH14" s="19">
        <f t="shared" ref="CH14:CH20" si="19">CI13</f>
        <v>-33.893934119924879</v>
      </c>
      <c r="CI14" s="19">
        <f t="shared" si="14"/>
        <v>-22.652006792444674</v>
      </c>
      <c r="CJ14" s="18">
        <f t="shared" si="15"/>
        <v>7.4120862090892872E-2</v>
      </c>
      <c r="CK14">
        <f t="shared" si="16"/>
        <v>19.049061557359469</v>
      </c>
      <c r="CL14" s="9">
        <f t="shared" si="17"/>
        <v>33</v>
      </c>
      <c r="CM14">
        <f t="shared" si="18"/>
        <v>10.217232111109011</v>
      </c>
    </row>
    <row r="15" spans="1:91" x14ac:dyDescent="0.2">
      <c r="A15" s="3">
        <v>43796</v>
      </c>
      <c r="B15" s="4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  <c r="G15" s="2"/>
      <c r="H15" s="9">
        <f t="shared" si="0"/>
        <v>59.212568887153807</v>
      </c>
      <c r="I15" s="9">
        <f t="shared" si="1"/>
        <v>6.6349961128461956</v>
      </c>
      <c r="J15">
        <f t="shared" si="2"/>
        <v>159.7562962687702</v>
      </c>
      <c r="K15" s="9">
        <f t="shared" si="3"/>
        <v>16.395696731229805</v>
      </c>
      <c r="L15">
        <f t="shared" si="4"/>
        <v>0.10076296842330001</v>
      </c>
      <c r="P15">
        <f t="shared" si="5"/>
        <v>9.3076986822566377E-2</v>
      </c>
      <c r="AR15" s="9">
        <v>-16.707786730838762</v>
      </c>
      <c r="AS15" s="43">
        <f>STANDARDIZE(AR15,AVERAGE($AR$2:$AR$258),STDEV($AR$2:$AR$258))</f>
        <v>-1.6972328462157089</v>
      </c>
      <c r="AT15">
        <v>14</v>
      </c>
      <c r="AU15">
        <f t="shared" si="6"/>
        <v>5.2529182879377433E-2</v>
      </c>
      <c r="AV15" s="43">
        <f t="shared" si="7"/>
        <v>-1.6208101278939697</v>
      </c>
      <c r="BE15" s="9">
        <v>-28.842230979699906</v>
      </c>
      <c r="BF15" s="43">
        <f>STANDARDIZE(BE15,AVERAGE($BE$2:$BE$258),STDEV($BE$2:$BE$258))</f>
        <v>-1.6046584711846654</v>
      </c>
      <c r="BG15">
        <v>14</v>
      </c>
      <c r="BH15">
        <f>(BG15-0.5)/$BG$258</f>
        <v>5.2529182879377433E-2</v>
      </c>
      <c r="BI15" s="43">
        <f>_xlfn.NORM.S.INV(BH15)</f>
        <v>-1.6208101278939697</v>
      </c>
      <c r="BT15" s="18"/>
      <c r="BU15" s="18">
        <v>6.6349961128461956</v>
      </c>
      <c r="BV15" s="23" t="s">
        <v>102</v>
      </c>
      <c r="BW15" s="18">
        <f t="shared" si="13"/>
        <v>-0.23250862955590357</v>
      </c>
      <c r="BX15" s="18">
        <f t="shared" si="8"/>
        <v>5.4429801842016596</v>
      </c>
      <c r="BY15">
        <f t="shared" si="9"/>
        <v>0.2192613218253267</v>
      </c>
      <c r="BZ15">
        <f t="shared" si="10"/>
        <v>56.350159709108965</v>
      </c>
      <c r="CA15" s="9">
        <f t="shared" si="11"/>
        <v>40</v>
      </c>
      <c r="CB15">
        <f t="shared" si="12"/>
        <v>4.7440455163458353</v>
      </c>
      <c r="CF15" s="9">
        <v>16.395696731229805</v>
      </c>
      <c r="CG15" s="23" t="s">
        <v>101</v>
      </c>
      <c r="CH15" s="19">
        <f t="shared" si="19"/>
        <v>-22.652006792444674</v>
      </c>
      <c r="CI15" s="19">
        <f t="shared" si="14"/>
        <v>-11.410079464964468</v>
      </c>
      <c r="CJ15" s="18">
        <f t="shared" si="15"/>
        <v>0.15898916455871673</v>
      </c>
      <c r="CK15">
        <f t="shared" si="16"/>
        <v>40.860215291590201</v>
      </c>
      <c r="CL15" s="9">
        <f t="shared" si="17"/>
        <v>35</v>
      </c>
      <c r="CM15">
        <f t="shared" si="18"/>
        <v>0.84047827498490646</v>
      </c>
    </row>
    <row r="16" spans="1:91" x14ac:dyDescent="0.2">
      <c r="A16" s="3">
        <v>43798</v>
      </c>
      <c r="B16" s="4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  <c r="G16" s="2"/>
      <c r="H16" s="9">
        <f t="shared" si="0"/>
        <v>59.45633060506961</v>
      </c>
      <c r="I16" s="9">
        <f t="shared" si="1"/>
        <v>6.2461843949303955</v>
      </c>
      <c r="J16">
        <f t="shared" si="2"/>
        <v>159.74529196756654</v>
      </c>
      <c r="K16" s="9">
        <f t="shared" si="3"/>
        <v>15.552560032433462</v>
      </c>
      <c r="L16">
        <f t="shared" si="4"/>
        <v>9.5067660574795265E-2</v>
      </c>
      <c r="P16">
        <f t="shared" si="5"/>
        <v>8.8720767853067942E-2</v>
      </c>
      <c r="AR16" s="9">
        <v>-16.651941474165156</v>
      </c>
      <c r="AS16" s="43">
        <f>STANDARDIZE(AR16,AVERAGE($AR$2:$AR$258),STDEV($AR$2:$AR$258))</f>
        <v>-1.691559898298745</v>
      </c>
      <c r="AT16">
        <v>15</v>
      </c>
      <c r="AU16">
        <f t="shared" si="6"/>
        <v>5.642023346303502E-2</v>
      </c>
      <c r="AV16" s="43">
        <f t="shared" si="7"/>
        <v>-1.585554225481004</v>
      </c>
      <c r="BE16" s="9">
        <v>-28.792554268867036</v>
      </c>
      <c r="BF16" s="43">
        <f>STANDARDIZE(BE16,AVERAGE($BE$2:$BE$258),STDEV($BE$2:$BE$258))</f>
        <v>-1.6018946712929489</v>
      </c>
      <c r="BG16">
        <v>15</v>
      </c>
      <c r="BH16">
        <f>(BG16-0.5)/$BG$258</f>
        <v>5.642023346303502E-2</v>
      </c>
      <c r="BI16" s="43">
        <f>_xlfn.NORM.S.INV(BH16)</f>
        <v>-1.585554225481004</v>
      </c>
      <c r="BT16" s="18"/>
      <c r="BU16" s="18">
        <v>6.2461843949303955</v>
      </c>
      <c r="BV16" s="23" t="s">
        <v>103</v>
      </c>
      <c r="BW16" s="18">
        <f t="shared" si="13"/>
        <v>5.4429801842016596</v>
      </c>
      <c r="BX16" s="18">
        <f t="shared" si="8"/>
        <v>11.118468997959223</v>
      </c>
      <c r="BY16">
        <f t="shared" si="9"/>
        <v>0.16080666194619364</v>
      </c>
      <c r="BZ16">
        <f t="shared" si="10"/>
        <v>41.327312120171769</v>
      </c>
      <c r="CA16" s="9">
        <f t="shared" si="11"/>
        <v>78</v>
      </c>
      <c r="CB16">
        <f t="shared" si="12"/>
        <v>32.542305979654181</v>
      </c>
      <c r="CF16" s="9">
        <v>15.552560032433462</v>
      </c>
      <c r="CG16" s="23" t="s">
        <v>102</v>
      </c>
      <c r="CH16" s="19">
        <f t="shared" si="19"/>
        <v>-11.410079464964468</v>
      </c>
      <c r="CI16" s="19">
        <f t="shared" si="14"/>
        <v>-0.16815213748426316</v>
      </c>
      <c r="CJ16" s="18">
        <f t="shared" si="15"/>
        <v>0.23349103993567516</v>
      </c>
      <c r="CK16">
        <f t="shared" si="16"/>
        <v>60.00719726346852</v>
      </c>
      <c r="CL16" s="9">
        <f t="shared" si="17"/>
        <v>35</v>
      </c>
      <c r="CM16">
        <f t="shared" si="18"/>
        <v>10.421415155057362</v>
      </c>
    </row>
    <row r="17" spans="1:92" x14ac:dyDescent="0.2">
      <c r="A17" s="3">
        <v>43801</v>
      </c>
      <c r="B17" s="4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  <c r="G17" s="2"/>
      <c r="H17" s="9">
        <f t="shared" si="0"/>
        <v>59.700092322985405</v>
      </c>
      <c r="I17" s="9">
        <f t="shared" si="1"/>
        <v>5.2427486770145961</v>
      </c>
      <c r="J17">
        <f t="shared" si="2"/>
        <v>159.73428766636289</v>
      </c>
      <c r="K17" s="9">
        <f t="shared" si="3"/>
        <v>11.410625333637114</v>
      </c>
      <c r="L17">
        <f t="shared" si="4"/>
        <v>8.0728662255699538E-2</v>
      </c>
      <c r="M17" s="39" t="s">
        <v>38</v>
      </c>
      <c r="N17" s="38" t="s">
        <v>65</v>
      </c>
      <c r="O17" s="39">
        <f>SLOPE(E2:E258,B2:B258)</f>
        <v>-1.100430120365241E-2</v>
      </c>
      <c r="P17">
        <f t="shared" si="5"/>
        <v>6.6672302048715368E-2</v>
      </c>
      <c r="AR17" s="9">
        <v>-15.983096063744156</v>
      </c>
      <c r="AS17" s="43">
        <f>STANDARDIZE(AR17,AVERAGE($AR$2:$AR$258),STDEV($AR$2:$AR$258))</f>
        <v>-1.6236163449188201</v>
      </c>
      <c r="AT17">
        <v>16</v>
      </c>
      <c r="AU17">
        <f t="shared" si="6"/>
        <v>6.0311284046692608E-2</v>
      </c>
      <c r="AV17" s="43">
        <f t="shared" si="7"/>
        <v>-1.5521657535429034</v>
      </c>
      <c r="BE17" s="9">
        <v>-28.380709750812258</v>
      </c>
      <c r="BF17" s="43">
        <f>STANDARDIZE(BE17,AVERAGE($BE$2:$BE$258),STDEV($BE$2:$BE$258))</f>
        <v>-1.5789814023723614</v>
      </c>
      <c r="BG17">
        <v>16</v>
      </c>
      <c r="BH17">
        <f>(BG17-0.5)/$BG$258</f>
        <v>6.0311284046692608E-2</v>
      </c>
      <c r="BI17" s="43">
        <f>_xlfn.NORM.S.INV(BH17)</f>
        <v>-1.5521657535429034</v>
      </c>
      <c r="BT17" s="18"/>
      <c r="BU17" s="18">
        <v>5.2427486770145961</v>
      </c>
      <c r="BV17" s="23" t="s">
        <v>104</v>
      </c>
      <c r="BW17" s="18">
        <f t="shared" si="13"/>
        <v>11.118468997959223</v>
      </c>
      <c r="BX17" s="18">
        <f t="shared" si="8"/>
        <v>16.793957811716787</v>
      </c>
      <c r="BY17">
        <f t="shared" si="9"/>
        <v>8.5348453025320681E-2</v>
      </c>
      <c r="BZ17">
        <f t="shared" si="10"/>
        <v>21.934552427507416</v>
      </c>
      <c r="CA17" s="9">
        <f t="shared" si="11"/>
        <v>11</v>
      </c>
      <c r="CB17">
        <f t="shared" si="12"/>
        <v>5.4509631406915062</v>
      </c>
      <c r="CF17" s="9">
        <v>11.410625333637114</v>
      </c>
      <c r="CG17" s="23" t="s">
        <v>103</v>
      </c>
      <c r="CH17" s="19">
        <f t="shared" si="19"/>
        <v>-0.16815213748426316</v>
      </c>
      <c r="CI17" s="19">
        <f t="shared" si="14"/>
        <v>11.073775189995942</v>
      </c>
      <c r="CJ17" s="18">
        <f t="shared" si="15"/>
        <v>0.23481707960593173</v>
      </c>
      <c r="CK17">
        <f t="shared" si="16"/>
        <v>60.347989458724456</v>
      </c>
      <c r="CL17" s="9">
        <f t="shared" si="17"/>
        <v>52</v>
      </c>
      <c r="CM17">
        <f t="shared" si="18"/>
        <v>1.1547845856677461</v>
      </c>
    </row>
    <row r="18" spans="1:92" x14ac:dyDescent="0.2">
      <c r="A18" s="3">
        <v>43802</v>
      </c>
      <c r="B18" s="4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  <c r="G18" s="2"/>
      <c r="H18" s="9">
        <f t="shared" si="0"/>
        <v>59.943854040901208</v>
      </c>
      <c r="I18" s="9">
        <f t="shared" si="1"/>
        <v>3.8410619590987949</v>
      </c>
      <c r="J18">
        <f t="shared" si="2"/>
        <v>159.72328336515923</v>
      </c>
      <c r="K18" s="9">
        <f t="shared" si="3"/>
        <v>9.6838516348407779</v>
      </c>
      <c r="L18">
        <f t="shared" si="4"/>
        <v>6.0218970251505778E-2</v>
      </c>
      <c r="M18" s="38"/>
      <c r="N18" s="38" t="s">
        <v>66</v>
      </c>
      <c r="O18" s="39">
        <f>INTERCEPT(E2:E258,B2:B258)</f>
        <v>159.91035648562132</v>
      </c>
      <c r="P18">
        <f t="shared" si="5"/>
        <v>5.7163186396138377E-2</v>
      </c>
      <c r="AR18" s="9">
        <v>-15.813067678733759</v>
      </c>
      <c r="AS18" s="43">
        <f>STANDARDIZE(AR18,AVERAGE($AR$2:$AR$258),STDEV($AR$2:$AR$258))</f>
        <v>-1.6063442930020928</v>
      </c>
      <c r="AT18">
        <v>17</v>
      </c>
      <c r="AU18">
        <f t="shared" si="6"/>
        <v>6.4202334630350189E-2</v>
      </c>
      <c r="AV18" s="43">
        <f t="shared" si="7"/>
        <v>-1.5204231125445944</v>
      </c>
      <c r="BE18" s="9">
        <v>-28.087977654423213</v>
      </c>
      <c r="BF18" s="43">
        <f>STANDARDIZE(BE18,AVERAGE($BE$2:$BE$258),STDEV($BE$2:$BE$258))</f>
        <v>-1.5626950395528922</v>
      </c>
      <c r="BG18">
        <v>17</v>
      </c>
      <c r="BH18">
        <f>(BG18-0.5)/$BG$258</f>
        <v>6.4202334630350189E-2</v>
      </c>
      <c r="BI18" s="43">
        <f>_xlfn.NORM.S.INV(BH18)</f>
        <v>-1.5204231125445944</v>
      </c>
      <c r="BT18" s="18"/>
      <c r="BU18" s="18">
        <v>3.8410619590987949</v>
      </c>
      <c r="BV18" s="23" t="s">
        <v>105</v>
      </c>
      <c r="BW18" s="18">
        <f t="shared" si="13"/>
        <v>16.793957811716787</v>
      </c>
      <c r="BX18" s="18">
        <f t="shared" si="8"/>
        <v>22.469446625474351</v>
      </c>
      <c r="BY18">
        <f t="shared" si="9"/>
        <v>3.2776022478243516E-2</v>
      </c>
      <c r="BZ18">
        <f t="shared" si="10"/>
        <v>8.4234377769085835</v>
      </c>
      <c r="CA18" s="9">
        <f t="shared" si="11"/>
        <v>6</v>
      </c>
      <c r="CB18">
        <f t="shared" si="12"/>
        <v>0.69722728582949622</v>
      </c>
      <c r="CF18" s="9">
        <v>9.6838516348407779</v>
      </c>
      <c r="CG18" s="23" t="s">
        <v>104</v>
      </c>
      <c r="CH18" s="19">
        <f t="shared" si="19"/>
        <v>11.073775189995942</v>
      </c>
      <c r="CI18" s="19">
        <f t="shared" si="14"/>
        <v>22.315702517476147</v>
      </c>
      <c r="CJ18" s="18">
        <f t="shared" si="15"/>
        <v>0.16171381648525884</v>
      </c>
      <c r="CK18">
        <f t="shared" si="16"/>
        <v>41.560450836711524</v>
      </c>
      <c r="CL18" s="9">
        <f t="shared" si="17"/>
        <v>89</v>
      </c>
      <c r="CM18">
        <f t="shared" si="18"/>
        <v>54.150298649506567</v>
      </c>
    </row>
    <row r="19" spans="1:92" x14ac:dyDescent="0.2">
      <c r="A19" s="3">
        <v>43803</v>
      </c>
      <c r="B19" s="4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  <c r="G19" s="2"/>
      <c r="H19" s="9">
        <f t="shared" si="0"/>
        <v>60.187615758817003</v>
      </c>
      <c r="I19" s="9">
        <f t="shared" si="1"/>
        <v>4.160277241182996</v>
      </c>
      <c r="J19">
        <f t="shared" si="2"/>
        <v>159.71227906395558</v>
      </c>
      <c r="K19" s="9">
        <f t="shared" si="3"/>
        <v>10.342835936044423</v>
      </c>
      <c r="L19">
        <f t="shared" si="4"/>
        <v>6.4652889896223892E-2</v>
      </c>
      <c r="M19" s="38"/>
      <c r="N19" s="38" t="s">
        <v>67</v>
      </c>
      <c r="O19" s="39">
        <f>CORREL(E2:E258,B2:B258)</f>
        <v>-4.5462441136423372E-2</v>
      </c>
      <c r="P19">
        <f t="shared" si="5"/>
        <v>6.0820493026889681E-2</v>
      </c>
      <c r="AR19" s="9">
        <v>-15.669535832481145</v>
      </c>
      <c r="AS19" s="43">
        <f>STANDARDIZE(AR19,AVERAGE($AR$2:$AR$258),STDEV($AR$2:$AR$258))</f>
        <v>-1.5917638480956302</v>
      </c>
      <c r="AT19">
        <v>18</v>
      </c>
      <c r="AU19">
        <f t="shared" si="6"/>
        <v>6.8093385214007776E-2</v>
      </c>
      <c r="AV19" s="43">
        <f t="shared" si="7"/>
        <v>-1.4901425037298881</v>
      </c>
      <c r="BE19" s="9">
        <v>-27.713216365256073</v>
      </c>
      <c r="BF19" s="43">
        <f>STANDARDIZE(BE19,AVERAGE($BE$2:$BE$258),STDEV($BE$2:$BE$258))</f>
        <v>-1.5418449230082534</v>
      </c>
      <c r="BG19">
        <v>18</v>
      </c>
      <c r="BH19">
        <f>(BG19-0.5)/$BG$258</f>
        <v>6.8093385214007776E-2</v>
      </c>
      <c r="BI19" s="43">
        <f>_xlfn.NORM.S.INV(BH19)</f>
        <v>-1.4901425037298881</v>
      </c>
      <c r="BT19" s="18"/>
      <c r="BU19" s="18">
        <v>4.160277241182996</v>
      </c>
      <c r="BV19" s="23" t="s">
        <v>106</v>
      </c>
      <c r="BW19" s="18">
        <f t="shared" si="13"/>
        <v>22.469446625474351</v>
      </c>
      <c r="BX19" s="18">
        <v>28.177840990928502</v>
      </c>
      <c r="BY19">
        <f t="shared" si="9"/>
        <v>9.1270499460566201E-3</v>
      </c>
      <c r="BZ19">
        <f t="shared" si="10"/>
        <v>2.3456518361365513</v>
      </c>
      <c r="CA19" s="9">
        <f t="shared" si="11"/>
        <v>3</v>
      </c>
      <c r="CB19">
        <f t="shared" si="12"/>
        <v>0.18253839421313886</v>
      </c>
      <c r="CF19" s="9">
        <v>10.342835936044423</v>
      </c>
      <c r="CG19" s="23" t="s">
        <v>105</v>
      </c>
      <c r="CH19" s="19">
        <f t="shared" si="19"/>
        <v>22.315702517476147</v>
      </c>
      <c r="CI19" s="19">
        <f t="shared" si="14"/>
        <v>33.557629844956352</v>
      </c>
      <c r="CJ19" s="18">
        <f t="shared" si="15"/>
        <v>7.6250684127589841E-2</v>
      </c>
      <c r="CK19">
        <f t="shared" si="16"/>
        <v>19.596425820790589</v>
      </c>
      <c r="CL19" s="9">
        <f t="shared" si="17"/>
        <v>2</v>
      </c>
      <c r="CM19">
        <f t="shared" si="18"/>
        <v>15.800544675758326</v>
      </c>
    </row>
    <row r="20" spans="1:92" x14ac:dyDescent="0.2">
      <c r="A20" s="3">
        <v>43804</v>
      </c>
      <c r="B20" s="4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  <c r="G20" s="2"/>
      <c r="H20" s="9">
        <f t="shared" si="0"/>
        <v>60.431377476732806</v>
      </c>
      <c r="I20" s="9">
        <f t="shared" si="1"/>
        <v>4.8605685232671902</v>
      </c>
      <c r="J20">
        <f t="shared" si="2"/>
        <v>159.70127476275192</v>
      </c>
      <c r="K20" s="9">
        <f t="shared" si="3"/>
        <v>11.139255237248079</v>
      </c>
      <c r="L20">
        <f t="shared" si="4"/>
        <v>7.4443615499945284E-2</v>
      </c>
      <c r="M20" s="38"/>
      <c r="N20" s="38" t="s">
        <v>68</v>
      </c>
      <c r="O20" s="40">
        <f>O19^2</f>
        <v>2.0668335540827598E-3</v>
      </c>
      <c r="P20">
        <f t="shared" si="5"/>
        <v>6.520264972982745E-2</v>
      </c>
      <c r="AR20" s="9">
        <v>-15.583466499575763</v>
      </c>
      <c r="AS20" s="43">
        <f>STANDARDIZE(AR20,AVERAGE($AR$2:$AR$258),STDEV($AR$2:$AR$258))</f>
        <v>-1.5830206374470734</v>
      </c>
      <c r="AT20">
        <v>19</v>
      </c>
      <c r="AU20">
        <f t="shared" si="6"/>
        <v>7.1984435797665364E-2</v>
      </c>
      <c r="AV20" s="43">
        <f t="shared" si="7"/>
        <v>-1.4611697164034938</v>
      </c>
      <c r="BE20" s="9">
        <v>-27.468858136368425</v>
      </c>
      <c r="BF20" s="43">
        <f>STANDARDIZE(BE20,AVERAGE($BE$2:$BE$258),STDEV($BE$2:$BE$258))</f>
        <v>-1.5282498754453853</v>
      </c>
      <c r="BG20">
        <v>19</v>
      </c>
      <c r="BH20">
        <f>(BG20-0.5)/$BG$258</f>
        <v>7.1984435797665364E-2</v>
      </c>
      <c r="BI20" s="43">
        <f>_xlfn.NORM.S.INV(BH20)</f>
        <v>-1.4611697164034938</v>
      </c>
      <c r="BT20" s="18"/>
      <c r="BU20" s="18">
        <v>4.8605685232671902</v>
      </c>
      <c r="BY20" t="s">
        <v>110</v>
      </c>
      <c r="BZ20" t="s">
        <v>110</v>
      </c>
      <c r="CA20" t="s">
        <v>110</v>
      </c>
      <c r="CB20" t="s">
        <v>110</v>
      </c>
      <c r="CC20" t="s">
        <v>115</v>
      </c>
      <c r="CF20" s="9">
        <v>11.139255237248079</v>
      </c>
      <c r="CG20" s="23" t="s">
        <v>106</v>
      </c>
      <c r="CH20" s="19">
        <f t="shared" si="19"/>
        <v>33.557629844956352</v>
      </c>
      <c r="CI20" s="19">
        <v>44.864736020106392</v>
      </c>
      <c r="CJ20" s="18">
        <f t="shared" si="15"/>
        <v>2.4671901290725495E-2</v>
      </c>
      <c r="CK20">
        <f t="shared" si="16"/>
        <v>6.3406786317164521</v>
      </c>
      <c r="CL20" s="9">
        <f t="shared" si="17"/>
        <v>5</v>
      </c>
      <c r="CM20">
        <f t="shared" si="18"/>
        <v>0.28347426165872852</v>
      </c>
    </row>
    <row r="21" spans="1:92" x14ac:dyDescent="0.2">
      <c r="A21" s="3">
        <v>43805</v>
      </c>
      <c r="B21" s="4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  <c r="G21" s="2"/>
      <c r="H21" s="9">
        <f t="shared" si="0"/>
        <v>60.675139194648608</v>
      </c>
      <c r="I21" s="9">
        <f t="shared" si="1"/>
        <v>5.8779918053513853</v>
      </c>
      <c r="J21">
        <f t="shared" si="2"/>
        <v>159.69027046154827</v>
      </c>
      <c r="K21" s="9">
        <f t="shared" si="3"/>
        <v>12.573874538451747</v>
      </c>
      <c r="L21">
        <f t="shared" si="4"/>
        <v>8.8320289624711806E-2</v>
      </c>
      <c r="N21" s="38" t="s">
        <v>71</v>
      </c>
      <c r="O21" s="41">
        <f>AVERAGE(K2:K258)</f>
        <v>3.5831260137941238E-14</v>
      </c>
      <c r="P21">
        <f t="shared" si="5"/>
        <v>7.299182623552769E-2</v>
      </c>
      <c r="X21" s="39" t="s">
        <v>38</v>
      </c>
      <c r="AE21" s="39" t="s">
        <v>38</v>
      </c>
      <c r="AR21" s="9">
        <v>-15.354083217491564</v>
      </c>
      <c r="AS21" s="43">
        <f>STANDARDIZE(AR21,AVERAGE($AR$2:$AR$258),STDEV($AR$2:$AR$258))</f>
        <v>-1.5597191166054483</v>
      </c>
      <c r="AT21">
        <v>20</v>
      </c>
      <c r="AU21">
        <f t="shared" si="6"/>
        <v>7.5875486381322951E-2</v>
      </c>
      <c r="AV21" s="43">
        <f t="shared" si="7"/>
        <v>-1.4333740412575702</v>
      </c>
      <c r="BE21" s="9">
        <v>-27.352997449608608</v>
      </c>
      <c r="BF21" s="43">
        <f>STANDARDIZE(BE21,AVERAGE($BE$2:$BE$258),STDEV($BE$2:$BE$258))</f>
        <v>-1.5218038819777764</v>
      </c>
      <c r="BG21">
        <v>20</v>
      </c>
      <c r="BH21">
        <f>(BG21-0.5)/$BG$258</f>
        <v>7.5875486381322951E-2</v>
      </c>
      <c r="BI21" s="43">
        <f>_xlfn.NORM.S.INV(BH21)</f>
        <v>-1.4333740412575702</v>
      </c>
      <c r="BT21" s="18"/>
      <c r="BU21" s="18">
        <v>5.8779918053513853</v>
      </c>
      <c r="BY21" s="23">
        <f>SUM(BY11:BY19)</f>
        <v>0.98798833384401552</v>
      </c>
      <c r="BZ21" s="23">
        <f>SUM(BZ11:BZ19)</f>
        <v>253.91300179791196</v>
      </c>
      <c r="CA21" s="24">
        <f>SUM(CA11:CA19)</f>
        <v>257</v>
      </c>
      <c r="CB21" s="23">
        <f>SUM(CB11:CB19)</f>
        <v>49.231738010810673</v>
      </c>
      <c r="CC21" s="47">
        <f>BX6-1</f>
        <v>8.0057978357065611</v>
      </c>
      <c r="CF21" s="9">
        <v>12.573874538451747</v>
      </c>
      <c r="CJ21" t="s">
        <v>110</v>
      </c>
      <c r="CK21" t="s">
        <v>110</v>
      </c>
      <c r="CL21" t="s">
        <v>110</v>
      </c>
      <c r="CM21" t="s">
        <v>110</v>
      </c>
      <c r="CN21" t="s">
        <v>115</v>
      </c>
    </row>
    <row r="22" spans="1:92" x14ac:dyDescent="0.2">
      <c r="A22" s="3">
        <v>43808</v>
      </c>
      <c r="B22" s="4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  <c r="G22" s="2"/>
      <c r="H22" s="9">
        <f t="shared" si="0"/>
        <v>60.918900912564403</v>
      </c>
      <c r="I22" s="9">
        <f t="shared" si="1"/>
        <v>4.7024830874356027</v>
      </c>
      <c r="J22">
        <f t="shared" si="2"/>
        <v>159.67926616034461</v>
      </c>
      <c r="K22" s="9">
        <f t="shared" si="3"/>
        <v>11.6325318396554</v>
      </c>
      <c r="L22">
        <f t="shared" si="4"/>
        <v>7.1660833722062348E-2</v>
      </c>
      <c r="N22" s="38" t="s">
        <v>73</v>
      </c>
      <c r="O22" s="40">
        <f>STDEV(K2:K258)</f>
        <v>17.974062080890445</v>
      </c>
      <c r="P22">
        <f t="shared" si="5"/>
        <v>6.7902689572234831E-2</v>
      </c>
      <c r="AR22" s="9">
        <v>-15.348309859175572</v>
      </c>
      <c r="AS22" s="43">
        <f>STANDARDIZE(AR22,AVERAGE($AR$2:$AR$258),STDEV($AR$2:$AR$258))</f>
        <v>-1.5591326395618561</v>
      </c>
      <c r="AT22">
        <v>21</v>
      </c>
      <c r="AU22">
        <f t="shared" si="6"/>
        <v>7.9766536964980539E-2</v>
      </c>
      <c r="AV22" s="43">
        <f t="shared" si="7"/>
        <v>-1.4066436798489586</v>
      </c>
      <c r="BE22" s="9">
        <v>-27.249689726739206</v>
      </c>
      <c r="BF22" s="43">
        <f>STANDARDIZE(BE22,AVERAGE($BE$2:$BE$258),STDEV($BE$2:$BE$258))</f>
        <v>-1.5160562817745238</v>
      </c>
      <c r="BG22">
        <v>21</v>
      </c>
      <c r="BH22">
        <f>(BG22-0.5)/$BG$258</f>
        <v>7.9766536964980539E-2</v>
      </c>
      <c r="BI22" s="43">
        <f>_xlfn.NORM.S.INV(BH22)</f>
        <v>-1.4066436798489586</v>
      </c>
      <c r="BT22" s="18"/>
      <c r="BU22" s="18">
        <v>4.7024830874356027</v>
      </c>
      <c r="CF22" s="9">
        <v>11.6325318396554</v>
      </c>
      <c r="CJ22" s="52">
        <f>SUM(CJ12:CJ20)</f>
        <v>0.9928667850269407</v>
      </c>
      <c r="CK22" s="23">
        <f>SUM(CK12:CK20)</f>
        <v>255.16676375192381</v>
      </c>
      <c r="CL22" s="24">
        <f>SUM(CL12:CL20)</f>
        <v>257</v>
      </c>
      <c r="CM22" s="23">
        <f>SUM(CM12:CM20)</f>
        <v>93.920468146673457</v>
      </c>
      <c r="CN22" s="47">
        <f>CI6-1</f>
        <v>8.0057978357065611</v>
      </c>
    </row>
    <row r="23" spans="1:92" x14ac:dyDescent="0.2">
      <c r="A23" s="3">
        <v>43809</v>
      </c>
      <c r="B23" s="4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  <c r="G23" s="2"/>
      <c r="H23" s="9">
        <f t="shared" si="0"/>
        <v>61.162662630480206</v>
      </c>
      <c r="I23" s="9">
        <f t="shared" si="1"/>
        <v>4.8422353695197913</v>
      </c>
      <c r="J23">
        <f t="shared" si="2"/>
        <v>159.66826185914096</v>
      </c>
      <c r="K23" s="9">
        <f t="shared" si="3"/>
        <v>11.201718140859043</v>
      </c>
      <c r="L23">
        <f t="shared" si="4"/>
        <v>7.3361758236787089E-2</v>
      </c>
      <c r="P23">
        <f t="shared" si="5"/>
        <v>6.5556969930347292E-2</v>
      </c>
      <c r="AR23" s="9">
        <v>-15.30562696081796</v>
      </c>
      <c r="AS23" s="43">
        <f>STANDARDIZE(AR23,AVERAGE($AR$2:$AR$258),STDEV($AR$2:$AR$258))</f>
        <v>-1.5547967680169725</v>
      </c>
      <c r="AT23">
        <v>22</v>
      </c>
      <c r="AU23">
        <f t="shared" si="6"/>
        <v>8.3657587548638127E-2</v>
      </c>
      <c r="AV23" s="43">
        <f t="shared" si="7"/>
        <v>-1.380882228250236</v>
      </c>
      <c r="BE23" s="9">
        <v>-27.233081437572082</v>
      </c>
      <c r="BF23" s="43">
        <f>STANDARDIZE(BE23,AVERAGE($BE$2:$BE$258),STDEV($BE$2:$BE$258))</f>
        <v>-1.5151322675426613</v>
      </c>
      <c r="BG23">
        <v>22</v>
      </c>
      <c r="BH23">
        <f>(BG23-0.5)/$BG$258</f>
        <v>8.3657587548638127E-2</v>
      </c>
      <c r="BI23" s="43">
        <f>_xlfn.NORM.S.INV(BH23)</f>
        <v>-1.380882228250236</v>
      </c>
      <c r="BT23" s="18"/>
      <c r="BU23" s="18">
        <v>4.8422353695197913</v>
      </c>
      <c r="CF23" s="9">
        <v>11.201718140859043</v>
      </c>
    </row>
    <row r="24" spans="1:92" x14ac:dyDescent="0.2">
      <c r="A24" s="3">
        <v>43810</v>
      </c>
      <c r="B24" s="4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  <c r="G24" s="2"/>
      <c r="H24" s="9">
        <f t="shared" si="0"/>
        <v>61.406424348396001</v>
      </c>
      <c r="I24" s="9">
        <f t="shared" si="1"/>
        <v>5.1614616516040002</v>
      </c>
      <c r="J24">
        <f t="shared" si="2"/>
        <v>159.65725755793733</v>
      </c>
      <c r="K24" s="9">
        <f t="shared" si="3"/>
        <v>13.146834442062669</v>
      </c>
      <c r="L24">
        <f t="shared" si="4"/>
        <v>7.7536811843536682E-2</v>
      </c>
      <c r="P24">
        <f t="shared" si="5"/>
        <v>7.6079416233168079E-2</v>
      </c>
      <c r="AL24" s="39" t="s">
        <v>38</v>
      </c>
      <c r="AR24" s="9">
        <v>-15.269875038333566</v>
      </c>
      <c r="AS24" s="43">
        <f>STANDARDIZE(AR24,AVERAGE($AR$2:$AR$258),STDEV($AR$2:$AR$258))</f>
        <v>-1.5511649681781663</v>
      </c>
      <c r="AT24">
        <v>23</v>
      </c>
      <c r="AU24">
        <f t="shared" si="6"/>
        <v>8.7548638132295714E-2</v>
      </c>
      <c r="AV24" s="43">
        <f t="shared" si="7"/>
        <v>-1.3560059457994387</v>
      </c>
      <c r="BE24" s="9">
        <v>-26.767862967663376</v>
      </c>
      <c r="BF24" s="43">
        <f>STANDARDIZE(BE24,AVERAGE($BE$2:$BE$258),STDEV($BE$2:$BE$258))</f>
        <v>-1.4892495000405219</v>
      </c>
      <c r="BG24">
        <v>23</v>
      </c>
      <c r="BH24">
        <f>(BG24-0.5)/$BG$258</f>
        <v>8.7548638132295714E-2</v>
      </c>
      <c r="BI24" s="43">
        <f>_xlfn.NORM.S.INV(BH24)</f>
        <v>-1.3560059457994387</v>
      </c>
      <c r="BT24" s="18"/>
      <c r="BU24" s="18">
        <v>5.1614616516040002</v>
      </c>
      <c r="CB24" s="45" t="s">
        <v>116</v>
      </c>
      <c r="CC24" s="46">
        <f>_xlfn.CHISQ.DIST.RT(CB21,CC21)</f>
        <v>5.7394786755465427E-8</v>
      </c>
      <c r="CF24" s="9">
        <v>13.146834442062669</v>
      </c>
    </row>
    <row r="25" spans="1:92" x14ac:dyDescent="0.2">
      <c r="A25" s="3">
        <v>43811</v>
      </c>
      <c r="B25" s="4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  <c r="G25" s="2"/>
      <c r="H25" s="9">
        <f t="shared" si="0"/>
        <v>61.650186066311804</v>
      </c>
      <c r="I25" s="9">
        <f t="shared" si="1"/>
        <v>5.0873319336881906</v>
      </c>
      <c r="J25">
        <f t="shared" si="2"/>
        <v>159.64625325673367</v>
      </c>
      <c r="K25" s="9">
        <f t="shared" si="3"/>
        <v>14.512727743266339</v>
      </c>
      <c r="L25">
        <f t="shared" si="4"/>
        <v>7.6228965148032485E-2</v>
      </c>
      <c r="P25">
        <f t="shared" si="5"/>
        <v>8.3330343689059241E-2</v>
      </c>
      <c r="AR25" s="9">
        <v>-14.938627012922979</v>
      </c>
      <c r="AS25" s="43">
        <f>STANDARDIZE(AR25,AVERAGE($AR$2:$AR$258),STDEV($AR$2:$AR$258))</f>
        <v>-1.5175156860782673</v>
      </c>
      <c r="AT25">
        <v>24</v>
      </c>
      <c r="AU25">
        <f t="shared" si="6"/>
        <v>9.1439688715953302E-2</v>
      </c>
      <c r="AV25" s="43">
        <f t="shared" si="7"/>
        <v>-1.3319416069271142</v>
      </c>
      <c r="BE25" s="9">
        <v>-26.516555762848753</v>
      </c>
      <c r="BF25" s="43">
        <f>STANDARDIZE(BE25,AVERAGE($BE$2:$BE$258),STDEV($BE$2:$BE$258))</f>
        <v>-1.4752678411543092</v>
      </c>
      <c r="BG25">
        <v>24</v>
      </c>
      <c r="BH25">
        <f>(BG25-0.5)/$BG$258</f>
        <v>9.1439688715953302E-2</v>
      </c>
      <c r="BI25" s="43">
        <f>_xlfn.NORM.S.INV(BH25)</f>
        <v>-1.3319416069271142</v>
      </c>
      <c r="BT25" s="18"/>
      <c r="BU25" s="18">
        <v>5.0873319336881906</v>
      </c>
      <c r="CF25" s="9">
        <v>14.512727743266339</v>
      </c>
      <c r="CM25" s="45" t="s">
        <v>119</v>
      </c>
      <c r="CN25" s="45">
        <f>_xlfn.CHISQ.DIST.RT(CM22,CN22)</f>
        <v>7.4215740438016994E-17</v>
      </c>
    </row>
    <row r="26" spans="1:92" x14ac:dyDescent="0.2">
      <c r="A26" s="3">
        <v>43812</v>
      </c>
      <c r="B26" s="4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  <c r="G26" s="2"/>
      <c r="H26" s="9">
        <f t="shared" si="0"/>
        <v>61.893947784227606</v>
      </c>
      <c r="I26" s="9">
        <f t="shared" si="1"/>
        <v>5.7507592157723906</v>
      </c>
      <c r="J26">
        <f t="shared" si="2"/>
        <v>159.63524895553002</v>
      </c>
      <c r="K26" s="9">
        <f t="shared" si="3"/>
        <v>14.121190044469984</v>
      </c>
      <c r="L26">
        <f t="shared" si="4"/>
        <v>8.5014178800011525E-2</v>
      </c>
      <c r="P26">
        <f t="shared" si="5"/>
        <v>8.1270024441914251E-2</v>
      </c>
      <c r="AR26" s="9">
        <v>-14.613574524986362</v>
      </c>
      <c r="AS26" s="43">
        <f>STANDARDIZE(AR26,AVERAGE($AR$2:$AR$258),STDEV($AR$2:$AR$258))</f>
        <v>-1.4844957673925765</v>
      </c>
      <c r="AT26">
        <v>25</v>
      </c>
      <c r="AU26">
        <f t="shared" si="6"/>
        <v>9.5330739299610889E-2</v>
      </c>
      <c r="AV26" s="43">
        <f t="shared" si="7"/>
        <v>-1.3086247923228653</v>
      </c>
      <c r="BE26" s="9">
        <v>-25.976054533961104</v>
      </c>
      <c r="BF26" s="43">
        <f>STANDARDIZE(BE26,AVERAGE($BE$2:$BE$258),STDEV($BE$2:$BE$258))</f>
        <v>-1.4451966626719395</v>
      </c>
      <c r="BG26">
        <v>25</v>
      </c>
      <c r="BH26">
        <f>(BG26-0.5)/$BG$258</f>
        <v>9.5330739299610889E-2</v>
      </c>
      <c r="BI26" s="43">
        <f>_xlfn.NORM.S.INV(BH26)</f>
        <v>-1.3086247923228653</v>
      </c>
      <c r="BT26" s="18"/>
      <c r="BU26" s="18">
        <v>5.7507592157723906</v>
      </c>
      <c r="CF26" s="9">
        <v>14.121190044469984</v>
      </c>
    </row>
    <row r="27" spans="1:92" x14ac:dyDescent="0.2">
      <c r="A27" s="3">
        <v>43815</v>
      </c>
      <c r="B27" s="4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  <c r="G27" s="2"/>
      <c r="H27" s="9">
        <f t="shared" si="0"/>
        <v>62.137709502143402</v>
      </c>
      <c r="I27" s="9">
        <f t="shared" si="1"/>
        <v>6.6649254978565935</v>
      </c>
      <c r="J27">
        <f t="shared" si="2"/>
        <v>159.62424465432636</v>
      </c>
      <c r="K27" s="9">
        <f t="shared" si="3"/>
        <v>13.562751345673632</v>
      </c>
      <c r="L27">
        <f t="shared" si="4"/>
        <v>9.6870207047398613E-2</v>
      </c>
      <c r="P27">
        <f t="shared" si="5"/>
        <v>7.8312758226221746E-2</v>
      </c>
      <c r="AR27" s="9">
        <v>-14.301617935407364</v>
      </c>
      <c r="AS27" s="43">
        <f>STANDARDIZE(AR27,AVERAGE($AR$2:$AR$258),STDEV($AR$2:$AR$258))</f>
        <v>-1.4528061738541553</v>
      </c>
      <c r="AT27">
        <v>26</v>
      </c>
      <c r="AU27">
        <f t="shared" si="6"/>
        <v>9.9221789883268477E-2</v>
      </c>
      <c r="AV27" s="43">
        <f t="shared" si="7"/>
        <v>-1.2859985155013034</v>
      </c>
      <c r="BE27" s="9">
        <v>-25.864593883310846</v>
      </c>
      <c r="BF27" s="43">
        <f>STANDARDIZE(BE27,AVERAGE($BE$2:$BE$258),STDEV($BE$2:$BE$258))</f>
        <v>-1.4389954684094159</v>
      </c>
      <c r="BG27">
        <v>26</v>
      </c>
      <c r="BH27">
        <f>(BG27-0.5)/$BG$258</f>
        <v>9.9221789883268477E-2</v>
      </c>
      <c r="BI27" s="43">
        <f>_xlfn.NORM.S.INV(BH27)</f>
        <v>-1.2859985155013034</v>
      </c>
      <c r="BT27" s="18"/>
      <c r="BU27" s="18">
        <v>6.6649254978565935</v>
      </c>
      <c r="CC27" s="45" t="s">
        <v>117</v>
      </c>
      <c r="CF27" s="9">
        <v>13.562751345673632</v>
      </c>
      <c r="CN27" s="45" t="s">
        <v>117</v>
      </c>
    </row>
    <row r="28" spans="1:92" ht="34" customHeight="1" x14ac:dyDescent="0.2">
      <c r="A28" s="3">
        <v>43816</v>
      </c>
      <c r="B28" s="4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  <c r="G28" s="2"/>
      <c r="H28" s="9">
        <f t="shared" si="0"/>
        <v>62.381471220059204</v>
      </c>
      <c r="I28" s="9">
        <f t="shared" si="1"/>
        <v>6.5563797799407908</v>
      </c>
      <c r="J28">
        <f t="shared" si="2"/>
        <v>159.61324035312271</v>
      </c>
      <c r="K28" s="9">
        <f t="shared" si="3"/>
        <v>13.868296646877297</v>
      </c>
      <c r="L28">
        <f t="shared" si="4"/>
        <v>9.5105659443036478E-2</v>
      </c>
      <c r="P28">
        <f t="shared" si="5"/>
        <v>7.9941052441086555E-2</v>
      </c>
      <c r="AR28" s="9">
        <v>-14.294655114565359</v>
      </c>
      <c r="AS28" s="43">
        <f>STANDARDIZE(AR28,AVERAGE($AR$2:$AR$258),STDEV($AR$2:$AR$258))</f>
        <v>-1.4520988672296606</v>
      </c>
      <c r="AT28">
        <v>27</v>
      </c>
      <c r="AU28">
        <f t="shared" si="6"/>
        <v>0.10311284046692606</v>
      </c>
      <c r="AV28" s="43">
        <f t="shared" si="7"/>
        <v>-1.2640121084912439</v>
      </c>
      <c r="BE28" s="9">
        <v>-25.713285148404964</v>
      </c>
      <c r="BF28" s="43">
        <f>STANDARDIZE(BE28,AVERAGE($BE$2:$BE$258),STDEV($BE$2:$BE$258))</f>
        <v>-1.4305772970341903</v>
      </c>
      <c r="BG28">
        <v>27</v>
      </c>
      <c r="BH28">
        <f>(BG28-0.5)/$BG$258</f>
        <v>0.10311284046692606</v>
      </c>
      <c r="BI28" s="43">
        <f>_xlfn.NORM.S.INV(BH28)</f>
        <v>-1.2640121084912439</v>
      </c>
      <c r="BT28" s="18"/>
      <c r="BU28" s="18">
        <v>6.5563797799407908</v>
      </c>
      <c r="CC28" s="48" t="s">
        <v>118</v>
      </c>
      <c r="CF28" s="9">
        <v>13.868296646877297</v>
      </c>
      <c r="CN28" s="48" t="s">
        <v>118</v>
      </c>
    </row>
    <row r="29" spans="1:92" x14ac:dyDescent="0.2">
      <c r="A29" s="3">
        <v>43817</v>
      </c>
      <c r="B29" s="4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  <c r="G29" s="2"/>
      <c r="H29" s="9">
        <f t="shared" si="0"/>
        <v>62.625232937974999</v>
      </c>
      <c r="I29" s="9">
        <f t="shared" si="1"/>
        <v>6.1478990620250045</v>
      </c>
      <c r="J29">
        <f t="shared" si="2"/>
        <v>159.60223605191905</v>
      </c>
      <c r="K29" s="9">
        <f t="shared" si="3"/>
        <v>11.856824948080941</v>
      </c>
      <c r="L29">
        <f t="shared" si="4"/>
        <v>8.9393908394705707E-2</v>
      </c>
      <c r="P29">
        <f t="shared" si="5"/>
        <v>6.9152513019308678E-2</v>
      </c>
      <c r="AR29" s="9">
        <v>-14.100179396649565</v>
      </c>
      <c r="AS29" s="43">
        <f>STANDARDIZE(AR29,AVERAGE($AR$2:$AR$258),STDEV($AR$2:$AR$258))</f>
        <v>-1.4323433734856073</v>
      </c>
      <c r="AT29">
        <v>28</v>
      </c>
      <c r="AU29">
        <f t="shared" si="6"/>
        <v>0.10700389105058365</v>
      </c>
      <c r="AV29" s="43">
        <f t="shared" si="7"/>
        <v>-1.2426203099162596</v>
      </c>
      <c r="BE29" s="9">
        <v>-25.621366955626854</v>
      </c>
      <c r="BF29" s="43">
        <f>STANDARDIZE(BE29,AVERAGE($BE$2:$BE$258),STDEV($BE$2:$BE$258))</f>
        <v>-1.4254633616107761</v>
      </c>
      <c r="BG29">
        <v>28</v>
      </c>
      <c r="BH29">
        <f>(BG29-0.5)/$BG$258</f>
        <v>0.10700389105058365</v>
      </c>
      <c r="BI29" s="43">
        <f>_xlfn.NORM.S.INV(BH29)</f>
        <v>-1.2426203099162596</v>
      </c>
      <c r="BT29" s="18"/>
      <c r="BU29" s="18">
        <v>6.1478990620250045</v>
      </c>
      <c r="CF29" s="9">
        <v>11.856824948080941</v>
      </c>
    </row>
    <row r="30" spans="1:92" x14ac:dyDescent="0.2">
      <c r="A30" s="3">
        <v>43818</v>
      </c>
      <c r="B30" s="4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  <c r="G30" s="2"/>
      <c r="H30" s="9">
        <f t="shared" si="0"/>
        <v>62.868994655890802</v>
      </c>
      <c r="I30" s="9">
        <f t="shared" si="1"/>
        <v>5.9729703441091999</v>
      </c>
      <c r="J30">
        <f t="shared" si="2"/>
        <v>159.59123175071539</v>
      </c>
      <c r="K30" s="9">
        <f t="shared" si="3"/>
        <v>13.693955249284613</v>
      </c>
      <c r="L30">
        <f t="shared" si="4"/>
        <v>8.6763507463931341E-2</v>
      </c>
      <c r="P30">
        <f t="shared" si="5"/>
        <v>7.9025538687762228E-2</v>
      </c>
      <c r="AR30" s="9">
        <v>-13.815768986228562</v>
      </c>
      <c r="AS30" s="43">
        <f>STANDARDIZE(AR30,AVERAGE($AR$2:$AR$258),STDEV($AR$2:$AR$258))</f>
        <v>-1.4034520129392554</v>
      </c>
      <c r="AT30">
        <v>29</v>
      </c>
      <c r="AU30">
        <f t="shared" si="6"/>
        <v>0.11089494163424124</v>
      </c>
      <c r="AV30" s="43">
        <f t="shared" si="7"/>
        <v>-1.2217825127484547</v>
      </c>
      <c r="BE30" s="9">
        <v>-25.437689738775731</v>
      </c>
      <c r="BF30" s="43">
        <f>STANDARDIZE(BE30,AVERAGE($BE$2:$BE$258),STDEV($BE$2:$BE$258))</f>
        <v>-1.4152443462304742</v>
      </c>
      <c r="BG30">
        <v>29</v>
      </c>
      <c r="BH30">
        <f>(BG30-0.5)/$BG$258</f>
        <v>0.11089494163424124</v>
      </c>
      <c r="BI30" s="43">
        <f>_xlfn.NORM.S.INV(BH30)</f>
        <v>-1.2217825127484547</v>
      </c>
      <c r="BT30" s="18"/>
      <c r="BU30" s="18">
        <v>5.9729703441091999</v>
      </c>
      <c r="CF30" s="9">
        <v>13.693955249284613</v>
      </c>
    </row>
    <row r="31" spans="1:92" x14ac:dyDescent="0.2">
      <c r="A31" s="3">
        <v>43819</v>
      </c>
      <c r="B31" s="4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  <c r="G31" s="2"/>
      <c r="H31" s="9">
        <f t="shared" si="0"/>
        <v>63.112756373806597</v>
      </c>
      <c r="I31" s="9">
        <f t="shared" si="1"/>
        <v>5.5866306261934042</v>
      </c>
      <c r="J31">
        <f t="shared" si="2"/>
        <v>159.58022744951174</v>
      </c>
      <c r="K31" s="9">
        <f t="shared" si="3"/>
        <v>13.616595550488256</v>
      </c>
      <c r="L31">
        <f t="shared" si="4"/>
        <v>8.1319948694642707E-2</v>
      </c>
      <c r="P31">
        <f t="shared" si="5"/>
        <v>7.8619199328432574E-2</v>
      </c>
      <c r="AR31" s="9">
        <v>-13.658453550396956</v>
      </c>
      <c r="AS31" s="43">
        <f>STANDARDIZE(AR31,AVERAGE($AR$2:$AR$258),STDEV($AR$2:$AR$258))</f>
        <v>-1.3874713849116473</v>
      </c>
      <c r="AT31">
        <v>30</v>
      </c>
      <c r="AU31">
        <f t="shared" si="6"/>
        <v>0.11478599221789883</v>
      </c>
      <c r="AV31" s="43">
        <f t="shared" si="7"/>
        <v>-1.2014621392033986</v>
      </c>
      <c r="BE31" s="9">
        <v>-25.428003280903567</v>
      </c>
      <c r="BF31" s="43">
        <f>STANDARDIZE(BE31,AVERAGE($BE$2:$BE$258),STDEV($BE$2:$BE$258))</f>
        <v>-1.4147054331106368</v>
      </c>
      <c r="BG31">
        <v>30</v>
      </c>
      <c r="BH31">
        <f>(BG31-0.5)/$BG$258</f>
        <v>0.11478599221789883</v>
      </c>
      <c r="BI31" s="43">
        <f>_xlfn.NORM.S.INV(BH31)</f>
        <v>-1.2014621392033986</v>
      </c>
      <c r="BT31" s="18"/>
      <c r="BU31" s="18">
        <v>5.5866306261934042</v>
      </c>
      <c r="CF31" s="9">
        <v>13.616595550488256</v>
      </c>
    </row>
    <row r="32" spans="1:92" x14ac:dyDescent="0.2">
      <c r="A32" s="3">
        <v>43822</v>
      </c>
      <c r="B32" s="4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  <c r="G32" s="2"/>
      <c r="H32" s="9">
        <f t="shared" si="0"/>
        <v>63.3565180917224</v>
      </c>
      <c r="I32" s="9">
        <f t="shared" si="1"/>
        <v>6.4639239082776001</v>
      </c>
      <c r="J32">
        <f t="shared" si="2"/>
        <v>159.56922314830808</v>
      </c>
      <c r="K32" s="9">
        <f t="shared" si="3"/>
        <v>13.647237851691926</v>
      </c>
      <c r="L32">
        <f t="shared" si="4"/>
        <v>9.2579246465921833E-2</v>
      </c>
      <c r="P32">
        <f t="shared" si="5"/>
        <v>7.878718785099717E-2</v>
      </c>
      <c r="AR32" s="9">
        <v>-13.051626704144354</v>
      </c>
      <c r="AS32" s="43">
        <f>STANDARDIZE(AR32,AVERAGE($AR$2:$AR$258),STDEV($AR$2:$AR$258))</f>
        <v>-1.3258278846672737</v>
      </c>
      <c r="AT32">
        <v>31</v>
      </c>
      <c r="AU32">
        <f t="shared" si="6"/>
        <v>0.11867704280155641</v>
      </c>
      <c r="AV32" s="43">
        <f t="shared" si="7"/>
        <v>-1.1816261177411749</v>
      </c>
      <c r="BE32" s="9">
        <v>-25.281552461645134</v>
      </c>
      <c r="BF32" s="43">
        <f>STANDARDIZE(BE32,AVERAGE($BE$2:$BE$258),STDEV($BE$2:$BE$258))</f>
        <v>-1.4065575354011848</v>
      </c>
      <c r="BG32">
        <v>31</v>
      </c>
      <c r="BH32">
        <f>(BG32-0.5)/$BG$258</f>
        <v>0.11867704280155641</v>
      </c>
      <c r="BI32" s="43">
        <f>_xlfn.NORM.S.INV(BH32)</f>
        <v>-1.1816261177411749</v>
      </c>
      <c r="BT32" s="18"/>
      <c r="BU32" s="18">
        <v>6.4639239082776001</v>
      </c>
      <c r="CF32" s="9">
        <v>13.647237851691926</v>
      </c>
    </row>
    <row r="33" spans="1:84" x14ac:dyDescent="0.2">
      <c r="A33" s="3">
        <v>43823</v>
      </c>
      <c r="B33" s="4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  <c r="G33" s="2"/>
      <c r="H33" s="9">
        <f t="shared" si="0"/>
        <v>63.600279809638195</v>
      </c>
      <c r="I33" s="9">
        <f t="shared" si="1"/>
        <v>6.2865381903618101</v>
      </c>
      <c r="J33">
        <f t="shared" si="2"/>
        <v>159.55821884710446</v>
      </c>
      <c r="K33" s="9">
        <f t="shared" si="3"/>
        <v>13.540429152895541</v>
      </c>
      <c r="L33">
        <f t="shared" si="4"/>
        <v>8.9953132368421895E-2</v>
      </c>
      <c r="P33">
        <f t="shared" si="5"/>
        <v>7.8223771874264103E-2</v>
      </c>
      <c r="AR33" s="9">
        <v>-12.923271807070563</v>
      </c>
      <c r="AS33" s="43">
        <f>STANDARDIZE(AR33,AVERAGE($AR$2:$AR$258),STDEV($AR$2:$AR$258))</f>
        <v>-1.3127891650094403</v>
      </c>
      <c r="AT33">
        <v>32</v>
      </c>
      <c r="AU33">
        <f t="shared" si="6"/>
        <v>0.122568093385214</v>
      </c>
      <c r="AV33" s="43">
        <f t="shared" si="7"/>
        <v>-1.162244442720616</v>
      </c>
      <c r="BE33" s="9">
        <v>-25.122949039979403</v>
      </c>
      <c r="BF33" s="43">
        <f>STANDARDIZE(BE33,AVERAGE($BE$2:$BE$258),STDEV($BE$2:$BE$258))</f>
        <v>-1.3977335188293074</v>
      </c>
      <c r="BG33">
        <v>32</v>
      </c>
      <c r="BH33">
        <f>(BG33-0.5)/$BG$258</f>
        <v>0.122568093385214</v>
      </c>
      <c r="BI33" s="43">
        <f>_xlfn.NORM.S.INV(BH33)</f>
        <v>-1.162244442720616</v>
      </c>
      <c r="BT33" s="18"/>
      <c r="BU33" s="18">
        <v>6.2865381903618101</v>
      </c>
      <c r="CF33" s="9">
        <v>13.540429152895541</v>
      </c>
    </row>
    <row r="34" spans="1:84" x14ac:dyDescent="0.2">
      <c r="A34" s="3">
        <v>43825</v>
      </c>
      <c r="B34" s="4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  <c r="G34" s="2"/>
      <c r="H34" s="9">
        <f t="shared" si="0"/>
        <v>63.844041527553998</v>
      </c>
      <c r="I34" s="9">
        <f t="shared" si="1"/>
        <v>7.4293504724460036</v>
      </c>
      <c r="J34">
        <f t="shared" si="2"/>
        <v>159.5472145459008</v>
      </c>
      <c r="K34" s="9">
        <f t="shared" si="3"/>
        <v>14.111049454099202</v>
      </c>
      <c r="L34">
        <f t="shared" si="4"/>
        <v>0.10423736353737736</v>
      </c>
      <c r="P34">
        <f t="shared" si="5"/>
        <v>8.1257575246169694E-2</v>
      </c>
      <c r="AR34" s="9">
        <v>-12.40639526831275</v>
      </c>
      <c r="AS34" s="43">
        <f>STANDARDIZE(AR34,AVERAGE($AR$2:$AR$258),STDEV($AR$2:$AR$258))</f>
        <v>-1.2602831177902225</v>
      </c>
      <c r="AT34">
        <v>33</v>
      </c>
      <c r="AU34">
        <f t="shared" si="6"/>
        <v>0.12645914396887159</v>
      </c>
      <c r="AV34" s="43">
        <f t="shared" si="7"/>
        <v>-1.1432898014549744</v>
      </c>
      <c r="BE34" s="9">
        <v>-24.873102847201295</v>
      </c>
      <c r="BF34" s="43">
        <f>STANDARDIZE(BE34,AVERAGE($BE$2:$BE$258),STDEV($BE$2:$BE$258))</f>
        <v>-1.3838331444090066</v>
      </c>
      <c r="BG34">
        <v>33</v>
      </c>
      <c r="BH34">
        <f>(BG34-0.5)/$BG$258</f>
        <v>0.12645914396887159</v>
      </c>
      <c r="BI34" s="43">
        <f>_xlfn.NORM.S.INV(BH34)</f>
        <v>-1.1432898014549744</v>
      </c>
      <c r="BT34" s="18"/>
      <c r="BU34" s="18">
        <v>7.4293504724460036</v>
      </c>
      <c r="CF34" s="9">
        <v>14.111049454099202</v>
      </c>
    </row>
    <row r="35" spans="1:84" x14ac:dyDescent="0.2">
      <c r="A35" s="3">
        <v>43826</v>
      </c>
      <c r="B35" s="4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  <c r="G35" s="2"/>
      <c r="H35" s="9">
        <f t="shared" si="0"/>
        <v>64.0878032454698</v>
      </c>
      <c r="I35" s="9">
        <f t="shared" si="1"/>
        <v>7.158549754530199</v>
      </c>
      <c r="J35">
        <f t="shared" si="2"/>
        <v>159.53621024469714</v>
      </c>
      <c r="K35" s="9">
        <f t="shared" si="3"/>
        <v>13.729353755302867</v>
      </c>
      <c r="L35">
        <f t="shared" si="4"/>
        <v>0.1004760167096581</v>
      </c>
      <c r="P35">
        <f t="shared" si="5"/>
        <v>7.9238790665309963E-2</v>
      </c>
      <c r="AR35" s="9">
        <v>-12.211098422060147</v>
      </c>
      <c r="AS35" s="43">
        <f>STANDARDIZE(AR35,AVERAGE($AR$2:$AR$258),STDEV($AR$2:$AR$258))</f>
        <v>-1.2404442110838991</v>
      </c>
      <c r="AT35">
        <v>34</v>
      </c>
      <c r="AU35">
        <f t="shared" si="6"/>
        <v>0.13035019455252919</v>
      </c>
      <c r="AV35" s="43">
        <f t="shared" si="7"/>
        <v>-1.1247372566106977</v>
      </c>
      <c r="BE35" s="9">
        <v>-24.73944705201589</v>
      </c>
      <c r="BF35" s="43">
        <f>STANDARDIZE(BE35,AVERAGE($BE$2:$BE$258),STDEV($BE$2:$BE$258))</f>
        <v>-1.3763971071580001</v>
      </c>
      <c r="BG35">
        <v>34</v>
      </c>
      <c r="BH35">
        <f>(BG35-0.5)/$BG$258</f>
        <v>0.13035019455252919</v>
      </c>
      <c r="BI35" s="43">
        <f>_xlfn.NORM.S.INV(BH35)</f>
        <v>-1.1247372566106977</v>
      </c>
      <c r="BT35" s="18"/>
      <c r="BU35" s="18">
        <v>7.158549754530199</v>
      </c>
      <c r="CF35" s="9">
        <v>13.729353755302867</v>
      </c>
    </row>
    <row r="36" spans="1:84" x14ac:dyDescent="0.2">
      <c r="A36" s="3">
        <v>43829</v>
      </c>
      <c r="B36" s="4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  <c r="G36" s="2"/>
      <c r="H36" s="9">
        <f t="shared" si="0"/>
        <v>64.331564963385603</v>
      </c>
      <c r="I36" s="9">
        <f t="shared" si="1"/>
        <v>7.3376470366143991</v>
      </c>
      <c r="J36">
        <f t="shared" si="2"/>
        <v>159.52520594349349</v>
      </c>
      <c r="K36" s="9">
        <f t="shared" si="3"/>
        <v>13.6814130565065</v>
      </c>
      <c r="L36">
        <f t="shared" si="4"/>
        <v>0.10238213637139472</v>
      </c>
      <c r="P36">
        <f t="shared" si="5"/>
        <v>7.8988973605601642E-2</v>
      </c>
      <c r="AR36" s="9">
        <v>-12.034060371238951</v>
      </c>
      <c r="AS36" s="43">
        <f>STANDARDIZE(AR36,AVERAGE($AR$2:$AR$258),STDEV($AR$2:$AR$258))</f>
        <v>-1.2224600938740997</v>
      </c>
      <c r="AT36">
        <v>35</v>
      </c>
      <c r="AU36">
        <f t="shared" si="6"/>
        <v>0.13424124513618677</v>
      </c>
      <c r="AV36" s="43">
        <f t="shared" si="7"/>
        <v>-1.1065639743411684</v>
      </c>
      <c r="BE36" s="9">
        <v>-23.39098983516476</v>
      </c>
      <c r="BF36" s="43">
        <f>STANDARDIZE(BE36,AVERAGE($BE$2:$BE$258),STDEV($BE$2:$BE$258))</f>
        <v>-1.301374710396348</v>
      </c>
      <c r="BG36">
        <v>35</v>
      </c>
      <c r="BH36">
        <f>(BG36-0.5)/$BG$258</f>
        <v>0.13424124513618677</v>
      </c>
      <c r="BI36" s="43">
        <f>_xlfn.NORM.S.INV(BH36)</f>
        <v>-1.1065639743411684</v>
      </c>
      <c r="BT36" s="18"/>
      <c r="BU36" s="18">
        <v>7.3376470366143991</v>
      </c>
      <c r="CF36" s="9">
        <v>13.6814130565065</v>
      </c>
    </row>
    <row r="37" spans="1:84" x14ac:dyDescent="0.2">
      <c r="A37" s="3">
        <v>43830</v>
      </c>
      <c r="B37" s="4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  <c r="G37" s="2"/>
      <c r="H37" s="9">
        <f t="shared" si="0"/>
        <v>64.575326681301391</v>
      </c>
      <c r="I37" s="9">
        <f t="shared" si="1"/>
        <v>7.6175363186986118</v>
      </c>
      <c r="J37">
        <f t="shared" si="2"/>
        <v>159.51420164228983</v>
      </c>
      <c r="K37" s="9">
        <f t="shared" si="3"/>
        <v>14.261860357710162</v>
      </c>
      <c r="L37">
        <f t="shared" si="4"/>
        <v>0.10551647354252472</v>
      </c>
      <c r="P37">
        <f t="shared" si="5"/>
        <v>8.2070339226067643E-2</v>
      </c>
      <c r="AR37" s="9">
        <v>-11.720892089154759</v>
      </c>
      <c r="AS37" s="43">
        <f>STANDARDIZE(AR37,AVERAGE($AR$2:$AR$258),STDEV($AR$2:$AR$258))</f>
        <v>-1.1906474125591548</v>
      </c>
      <c r="AT37">
        <v>36</v>
      </c>
      <c r="AU37">
        <f t="shared" si="6"/>
        <v>0.13813229571984437</v>
      </c>
      <c r="AV37" s="43">
        <f t="shared" si="7"/>
        <v>-1.0887489904434446</v>
      </c>
      <c r="BE37" s="9">
        <v>-23.237460871274351</v>
      </c>
      <c r="BF37" s="43">
        <f>STANDARDIZE(BE37,AVERAGE($BE$2:$BE$258),STDEV($BE$2:$BE$258))</f>
        <v>-1.2928330149688221</v>
      </c>
      <c r="BG37">
        <v>36</v>
      </c>
      <c r="BH37">
        <f>(BG37-0.5)/$BG$258</f>
        <v>0.13813229571984437</v>
      </c>
      <c r="BI37" s="43">
        <f>_xlfn.NORM.S.INV(BH37)</f>
        <v>-1.0887489904434446</v>
      </c>
      <c r="BT37" s="18"/>
      <c r="BU37" s="18">
        <v>7.6175363186986118</v>
      </c>
      <c r="CF37" s="9">
        <v>14.261860357710162</v>
      </c>
    </row>
    <row r="38" spans="1:84" x14ac:dyDescent="0.2">
      <c r="A38" s="3">
        <v>43832</v>
      </c>
      <c r="B38" s="4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  <c r="G38" s="2"/>
      <c r="H38" s="9">
        <f t="shared" si="0"/>
        <v>64.819088399217193</v>
      </c>
      <c r="I38" s="9">
        <f t="shared" si="1"/>
        <v>9.0209536007828035</v>
      </c>
      <c r="J38">
        <f t="shared" si="2"/>
        <v>159.50319734108618</v>
      </c>
      <c r="K38" s="9">
        <f t="shared" si="3"/>
        <v>17.99384265891382</v>
      </c>
      <c r="L38">
        <f t="shared" si="4"/>
        <v>0.12216885793189018</v>
      </c>
      <c r="P38">
        <f t="shared" si="5"/>
        <v>0.10137545200141827</v>
      </c>
      <c r="AR38" s="9">
        <v>-11.698314139975949</v>
      </c>
      <c r="AS38" s="43">
        <f>STANDARDIZE(AR38,AVERAGE($AR$2:$AR$258),STDEV($AR$2:$AR$258))</f>
        <v>-1.1883538689819118</v>
      </c>
      <c r="AT38">
        <v>37</v>
      </c>
      <c r="AU38">
        <f t="shared" si="6"/>
        <v>0.14202334630350194</v>
      </c>
      <c r="AV38" s="43">
        <f t="shared" si="7"/>
        <v>-1.0712730083055431</v>
      </c>
      <c r="BE38" s="9">
        <v>-23.193692027942859</v>
      </c>
      <c r="BF38" s="43">
        <f>STANDARDIZE(BE38,AVERAGE($BE$2:$BE$258),STDEV($BE$2:$BE$258))</f>
        <v>-1.2903979035769444</v>
      </c>
      <c r="BG38">
        <v>37</v>
      </c>
      <c r="BH38">
        <f>(BG38-0.5)/$BG$258</f>
        <v>0.14202334630350194</v>
      </c>
      <c r="BI38" s="43">
        <f>_xlfn.NORM.S.INV(BH38)</f>
        <v>-1.0712730083055431</v>
      </c>
      <c r="BT38" s="18"/>
      <c r="BU38" s="18">
        <v>9.0209536007828035</v>
      </c>
      <c r="CF38" s="9">
        <v>17.99384265891382</v>
      </c>
    </row>
    <row r="39" spans="1:84" x14ac:dyDescent="0.2">
      <c r="A39" s="3">
        <v>43833</v>
      </c>
      <c r="B39" s="4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  <c r="G39" s="2"/>
      <c r="H39" s="9">
        <f t="shared" si="0"/>
        <v>65.062850117132996</v>
      </c>
      <c r="I39" s="9">
        <f t="shared" si="1"/>
        <v>8.0593038828669989</v>
      </c>
      <c r="J39">
        <f t="shared" si="2"/>
        <v>159.49219303988252</v>
      </c>
      <c r="K39" s="9">
        <f t="shared" si="3"/>
        <v>16.11000996011748</v>
      </c>
      <c r="L39">
        <f t="shared" si="4"/>
        <v>0.11021699227934395</v>
      </c>
      <c r="P39">
        <f t="shared" si="5"/>
        <v>9.1741502583071122E-2</v>
      </c>
      <c r="AR39" s="9">
        <v>-11.175687857891759</v>
      </c>
      <c r="AS39" s="43">
        <f>STANDARDIZE(AR39,AVERAGE($AR$2:$AR$258),STDEV($AR$2:$AR$258))</f>
        <v>-1.1352637436087138</v>
      </c>
      <c r="AT39">
        <v>38</v>
      </c>
      <c r="AU39">
        <f t="shared" si="6"/>
        <v>0.14591439688715954</v>
      </c>
      <c r="AV39" s="43">
        <f t="shared" si="7"/>
        <v>-1.0541182235749815</v>
      </c>
      <c r="BE39" s="9">
        <v>-23.181617425535563</v>
      </c>
      <c r="BF39" s="43">
        <f>STANDARDIZE(BE39,AVERAGE($BE$2:$BE$258),STDEV($BE$2:$BE$258))</f>
        <v>-1.2897261243011773</v>
      </c>
      <c r="BG39">
        <v>38</v>
      </c>
      <c r="BH39">
        <f>(BG39-0.5)/$BG$258</f>
        <v>0.14591439688715954</v>
      </c>
      <c r="BI39" s="43">
        <f>_xlfn.NORM.S.INV(BH39)</f>
        <v>-1.0541182235749815</v>
      </c>
      <c r="BT39" s="18"/>
      <c r="BU39" s="18">
        <v>8.0593038828669989</v>
      </c>
      <c r="CF39" s="9">
        <v>16.11000996011748</v>
      </c>
    </row>
    <row r="40" spans="1:84" x14ac:dyDescent="0.2">
      <c r="A40" s="3">
        <v>43836</v>
      </c>
      <c r="B40" s="4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  <c r="G40" s="2"/>
      <c r="H40" s="9">
        <f t="shared" si="0"/>
        <v>65.306611835048798</v>
      </c>
      <c r="I40" s="9">
        <f t="shared" si="1"/>
        <v>8.3982071649512022</v>
      </c>
      <c r="J40">
        <f t="shared" si="2"/>
        <v>159.48118873867887</v>
      </c>
      <c r="K40" s="9">
        <f t="shared" si="3"/>
        <v>14.795605261321128</v>
      </c>
      <c r="L40">
        <f t="shared" si="4"/>
        <v>0.11394380013267792</v>
      </c>
      <c r="P40">
        <f t="shared" si="5"/>
        <v>8.4897162276930158E-2</v>
      </c>
      <c r="AR40" s="9">
        <v>-11.144653653323147</v>
      </c>
      <c r="AS40" s="43">
        <f>STANDARDIZE(AR40,AVERAGE($AR$2:$AR$258),STDEV($AR$2:$AR$258))</f>
        <v>-1.1321111853316319</v>
      </c>
      <c r="AT40">
        <v>39</v>
      </c>
      <c r="AU40">
        <f t="shared" si="6"/>
        <v>0.14980544747081712</v>
      </c>
      <c r="AV40" s="43">
        <f t="shared" si="7"/>
        <v>-1.0372681714003609</v>
      </c>
      <c r="BE40" s="9">
        <v>-23.110409341183015</v>
      </c>
      <c r="BF40" s="43">
        <f>STANDARDIZE(BE40,AVERAGE($BE$2:$BE$258),STDEV($BE$2:$BE$258))</f>
        <v>-1.2857644108035782</v>
      </c>
      <c r="BG40">
        <v>39</v>
      </c>
      <c r="BH40">
        <f>(BG40-0.5)/$BG$258</f>
        <v>0.14980544747081712</v>
      </c>
      <c r="BI40" s="43">
        <f>_xlfn.NORM.S.INV(BH40)</f>
        <v>-1.0372681714003609</v>
      </c>
      <c r="BT40" s="18"/>
      <c r="BU40" s="18">
        <v>8.3982071649512022</v>
      </c>
      <c r="CF40" s="9">
        <v>14.795605261321128</v>
      </c>
    </row>
    <row r="41" spans="1:84" x14ac:dyDescent="0.2">
      <c r="A41" s="3">
        <v>43837</v>
      </c>
      <c r="B41" s="4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  <c r="G41" s="2"/>
      <c r="H41" s="9">
        <f t="shared" si="0"/>
        <v>65.550373552964601</v>
      </c>
      <c r="I41" s="9">
        <f t="shared" si="1"/>
        <v>7.8078114470354052</v>
      </c>
      <c r="J41">
        <f t="shared" si="2"/>
        <v>159.47018443747521</v>
      </c>
      <c r="K41" s="9">
        <f t="shared" si="3"/>
        <v>14.904784562524782</v>
      </c>
      <c r="L41">
        <f t="shared" si="4"/>
        <v>0.10643408703521501</v>
      </c>
      <c r="P41">
        <f t="shared" si="5"/>
        <v>8.5475482220873006E-2</v>
      </c>
      <c r="AR41" s="9">
        <v>-10.832136165386544</v>
      </c>
      <c r="AS41" s="43">
        <f>STANDARDIZE(AR41,AVERAGE($AR$2:$AR$258),STDEV($AR$2:$AR$258))</f>
        <v>-1.1003646138624261</v>
      </c>
      <c r="AT41">
        <v>40</v>
      </c>
      <c r="AU41">
        <f t="shared" si="6"/>
        <v>0.15369649805447472</v>
      </c>
      <c r="AV41" s="43">
        <f t="shared" si="7"/>
        <v>-1.0207075928320355</v>
      </c>
      <c r="BE41" s="9">
        <v>-22.583362558034167</v>
      </c>
      <c r="BF41" s="43">
        <f>STANDARDIZE(BE41,AVERAGE($BE$2:$BE$258),STDEV($BE$2:$BE$258))</f>
        <v>-1.2564417801830245</v>
      </c>
      <c r="BG41">
        <v>40</v>
      </c>
      <c r="BH41">
        <f>(BG41-0.5)/$BG$258</f>
        <v>0.15369649805447472</v>
      </c>
      <c r="BI41" s="43">
        <f>_xlfn.NORM.S.INV(BH41)</f>
        <v>-1.0207075928320355</v>
      </c>
      <c r="BT41" s="18"/>
      <c r="BU41" s="18">
        <v>7.8078114470354052</v>
      </c>
      <c r="CF41" s="9">
        <v>14.904784562524782</v>
      </c>
    </row>
    <row r="42" spans="1:84" x14ac:dyDescent="0.2">
      <c r="A42" s="3">
        <v>43838</v>
      </c>
      <c r="B42" s="4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  <c r="G42" s="2"/>
      <c r="H42" s="9">
        <f t="shared" si="0"/>
        <v>65.794135270880389</v>
      </c>
      <c r="I42" s="9">
        <f t="shared" si="1"/>
        <v>8.7441037291196153</v>
      </c>
      <c r="J42">
        <f t="shared" si="2"/>
        <v>159.45918013627158</v>
      </c>
      <c r="K42" s="9">
        <f t="shared" si="3"/>
        <v>15.063051863728418</v>
      </c>
      <c r="L42">
        <f t="shared" si="4"/>
        <v>0.11731030738624795</v>
      </c>
      <c r="P42">
        <f t="shared" si="5"/>
        <v>8.63102178508032E-2</v>
      </c>
      <c r="AR42" s="9">
        <v>-10.477484626628751</v>
      </c>
      <c r="AS42" s="43">
        <f>STANDARDIZE(AR42,AVERAGE($AR$2:$AR$258),STDEV($AR$2:$AR$258))</f>
        <v>-1.0643379246164084</v>
      </c>
      <c r="AT42">
        <v>41</v>
      </c>
      <c r="AU42">
        <f t="shared" si="6"/>
        <v>0.15758754863813229</v>
      </c>
      <c r="AV42" s="43">
        <f t="shared" si="7"/>
        <v>-1.0044223175571301</v>
      </c>
      <c r="BE42" s="9">
        <v>-22.164238353219559</v>
      </c>
      <c r="BF42" s="43">
        <f>STANDARDIZE(BE42,AVERAGE($BE$2:$BE$258),STDEV($BE$2:$BE$258))</f>
        <v>-1.2331235006016823</v>
      </c>
      <c r="BG42">
        <v>41</v>
      </c>
      <c r="BH42">
        <f>(BG42-0.5)/$BG$258</f>
        <v>0.15758754863813229</v>
      </c>
      <c r="BI42" s="43">
        <f>_xlfn.NORM.S.INV(BH42)</f>
        <v>-1.0044223175571301</v>
      </c>
      <c r="BT42" s="18"/>
      <c r="BU42" s="18">
        <v>8.7441037291196153</v>
      </c>
      <c r="CF42" s="9">
        <v>15.063051863728418</v>
      </c>
    </row>
    <row r="43" spans="1:84" x14ac:dyDescent="0.2">
      <c r="A43" s="3">
        <v>43839</v>
      </c>
      <c r="B43" s="4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  <c r="G43" s="2"/>
      <c r="H43" s="9">
        <f t="shared" si="0"/>
        <v>66.037896988796192</v>
      </c>
      <c r="I43" s="9">
        <f t="shared" si="1"/>
        <v>10.083601011203811</v>
      </c>
      <c r="J43">
        <f t="shared" si="2"/>
        <v>159.44817583506793</v>
      </c>
      <c r="K43" s="9">
        <f t="shared" si="3"/>
        <v>16.360204164932071</v>
      </c>
      <c r="L43">
        <f t="shared" si="4"/>
        <v>0.13246719095312354</v>
      </c>
      <c r="P43">
        <f t="shared" si="5"/>
        <v>9.3057021314524771E-2</v>
      </c>
      <c r="AR43" s="9">
        <v>-10.361382498291945</v>
      </c>
      <c r="AS43" s="43">
        <f>STANDARDIZE(AR43,AVERAGE($AR$2:$AR$258),STDEV($AR$2:$AR$258))</f>
        <v>-1.0525438821795927</v>
      </c>
      <c r="AT43">
        <v>42</v>
      </c>
      <c r="AU43">
        <f t="shared" si="6"/>
        <v>0.16147859922178989</v>
      </c>
      <c r="AV43" s="43">
        <f t="shared" si="7"/>
        <v>-0.98839916061950917</v>
      </c>
      <c r="BE43" s="9">
        <v>-21.519947124331907</v>
      </c>
      <c r="BF43" s="43">
        <f>STANDARDIZE(BE43,AVERAGE($BE$2:$BE$258),STDEV($BE$2:$BE$258))</f>
        <v>-1.1972778900775789</v>
      </c>
      <c r="BG43">
        <v>42</v>
      </c>
      <c r="BH43">
        <f>(BG43-0.5)/$BG$258</f>
        <v>0.16147859922178989</v>
      </c>
      <c r="BI43" s="43">
        <f>_xlfn.NORM.S.INV(BH43)</f>
        <v>-0.98839916061950917</v>
      </c>
      <c r="BT43" s="18"/>
      <c r="BU43" s="18">
        <v>10.083601011203811</v>
      </c>
      <c r="CF43" s="9">
        <v>16.360204164932071</v>
      </c>
    </row>
    <row r="44" spans="1:84" x14ac:dyDescent="0.2">
      <c r="A44" s="3">
        <v>43840</v>
      </c>
      <c r="B44" s="4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  <c r="G44" s="2"/>
      <c r="H44" s="9">
        <f t="shared" si="0"/>
        <v>66.281658706711994</v>
      </c>
      <c r="I44" s="9">
        <f t="shared" si="1"/>
        <v>10.011920293288</v>
      </c>
      <c r="J44">
        <f t="shared" si="2"/>
        <v>159.43717153386427</v>
      </c>
      <c r="K44" s="9">
        <f t="shared" si="3"/>
        <v>15.98828946613574</v>
      </c>
      <c r="L44">
        <f t="shared" si="4"/>
        <v>0.13122887174146072</v>
      </c>
      <c r="P44">
        <f t="shared" si="5"/>
        <v>9.1140073823923071E-2</v>
      </c>
      <c r="AR44" s="9">
        <v>-10.359551729554951</v>
      </c>
      <c r="AS44" s="43">
        <f>STANDARDIZE(AR44,AVERAGE($AR$2:$AR$258),STDEV($AR$2:$AR$258))</f>
        <v>-1.0523579065692794</v>
      </c>
      <c r="AT44">
        <v>43</v>
      </c>
      <c r="AU44">
        <f t="shared" si="6"/>
        <v>0.16536964980544747</v>
      </c>
      <c r="AV44" s="43">
        <f t="shared" si="7"/>
        <v>-0.97262583116154888</v>
      </c>
      <c r="BE44" s="9">
        <v>-21.312265160441484</v>
      </c>
      <c r="BF44" s="43">
        <f>STANDARDIZE(BE44,AVERAGE($BE$2:$BE$258),STDEV($BE$2:$BE$258))</f>
        <v>-1.1857233531590032</v>
      </c>
      <c r="BG44">
        <v>43</v>
      </c>
      <c r="BH44">
        <f>(BG44-0.5)/$BG$258</f>
        <v>0.16536964980544747</v>
      </c>
      <c r="BI44" s="43">
        <f>_xlfn.NORM.S.INV(BH44)</f>
        <v>-0.97262583116154888</v>
      </c>
      <c r="BT44" s="18"/>
      <c r="BU44" s="18">
        <v>10.011920293288</v>
      </c>
      <c r="CF44" s="9">
        <v>15.98828946613574</v>
      </c>
    </row>
    <row r="45" spans="1:84" x14ac:dyDescent="0.2">
      <c r="A45" s="3">
        <v>43843</v>
      </c>
      <c r="B45" s="4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  <c r="G45" s="2"/>
      <c r="H45" s="9">
        <f t="shared" si="0"/>
        <v>66.525420424627796</v>
      </c>
      <c r="I45" s="9">
        <f t="shared" si="1"/>
        <v>11.398117575372197</v>
      </c>
      <c r="J45">
        <f t="shared" si="2"/>
        <v>159.42616723266062</v>
      </c>
      <c r="K45" s="9">
        <f t="shared" si="3"/>
        <v>18.542124767339374</v>
      </c>
      <c r="L45">
        <f t="shared" si="4"/>
        <v>0.14627310140066019</v>
      </c>
      <c r="P45">
        <f t="shared" si="5"/>
        <v>0.10418779974209887</v>
      </c>
      <c r="AR45" s="9">
        <v>-10.196057705428174</v>
      </c>
      <c r="AS45" s="43">
        <f>STANDARDIZE(AR45,AVERAGE($AR$2:$AR$258),STDEV($AR$2:$AR$258))</f>
        <v>-1.0357496368817229</v>
      </c>
      <c r="AT45">
        <v>44</v>
      </c>
      <c r="AU45">
        <f t="shared" si="6"/>
        <v>0.16926070038910507</v>
      </c>
      <c r="AV45" s="43">
        <f t="shared" si="7"/>
        <v>-0.95709085153938211</v>
      </c>
      <c r="BE45" s="9">
        <v>-20.727765594240594</v>
      </c>
      <c r="BF45" s="43">
        <f>STANDARDIZE(BE45,AVERAGE($BE$2:$BE$258),STDEV($BE$2:$BE$258))</f>
        <v>-1.1532042952203798</v>
      </c>
      <c r="BG45">
        <v>44</v>
      </c>
      <c r="BH45">
        <f>(BG45-0.5)/$BG$258</f>
        <v>0.16926070038910507</v>
      </c>
      <c r="BI45" s="43">
        <f>_xlfn.NORM.S.INV(BH45)</f>
        <v>-0.95709085153938211</v>
      </c>
      <c r="BT45" s="18"/>
      <c r="BU45" s="18">
        <v>11.398117575372197</v>
      </c>
      <c r="CF45" s="9">
        <v>18.542124767339374</v>
      </c>
    </row>
    <row r="46" spans="1:84" x14ac:dyDescent="0.2">
      <c r="A46" s="3">
        <v>43844</v>
      </c>
      <c r="B46" s="4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  <c r="G46" s="2"/>
      <c r="H46" s="9">
        <f t="shared" si="0"/>
        <v>66.769182142543599</v>
      </c>
      <c r="I46" s="9">
        <f t="shared" si="1"/>
        <v>10.102140857456405</v>
      </c>
      <c r="J46">
        <f t="shared" si="2"/>
        <v>159.41516293145696</v>
      </c>
      <c r="K46" s="9">
        <f t="shared" si="3"/>
        <v>17.748060068543026</v>
      </c>
      <c r="L46">
        <f t="shared" si="4"/>
        <v>0.13141624813009142</v>
      </c>
      <c r="P46">
        <f t="shared" si="5"/>
        <v>0.10017914422646865</v>
      </c>
      <c r="AR46" s="9">
        <v>-10.15649790871295</v>
      </c>
      <c r="AS46" s="43">
        <f>STANDARDIZE(AR46,AVERAGE($AR$2:$AR$258),STDEV($AR$2:$AR$258))</f>
        <v>-1.0317310204451866</v>
      </c>
      <c r="AT46">
        <v>45</v>
      </c>
      <c r="AU46">
        <f t="shared" si="6"/>
        <v>0.17315175097276264</v>
      </c>
      <c r="AV46" s="43">
        <f t="shared" si="7"/>
        <v>-0.9417834854218996</v>
      </c>
      <c r="BE46" s="9">
        <v>-20.610553196647913</v>
      </c>
      <c r="BF46" s="43">
        <f>STANDARDIZE(BE46,AVERAGE($BE$2:$BE$258),STDEV($BE$2:$BE$258))</f>
        <v>-1.1466830983387191</v>
      </c>
      <c r="BG46">
        <v>45</v>
      </c>
      <c r="BH46">
        <f>(BG46-0.5)/$BG$258</f>
        <v>0.17315175097276264</v>
      </c>
      <c r="BI46" s="43">
        <f>_xlfn.NORM.S.INV(BH46)</f>
        <v>-0.9417834854218996</v>
      </c>
      <c r="BT46" s="18"/>
      <c r="BU46" s="18">
        <v>10.102140857456405</v>
      </c>
      <c r="CF46" s="9">
        <v>17.748060068543026</v>
      </c>
    </row>
    <row r="47" spans="1:84" x14ac:dyDescent="0.2">
      <c r="A47" s="3">
        <v>43845</v>
      </c>
      <c r="B47" s="4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  <c r="G47" s="2"/>
      <c r="H47" s="9">
        <f t="shared" si="0"/>
        <v>67.012943860459387</v>
      </c>
      <c r="I47" s="9">
        <f t="shared" si="1"/>
        <v>9.5289411395406063</v>
      </c>
      <c r="J47">
        <f t="shared" si="2"/>
        <v>159.40415863025331</v>
      </c>
      <c r="K47" s="9">
        <f t="shared" si="3"/>
        <v>18.033967369746705</v>
      </c>
      <c r="L47">
        <f t="shared" si="4"/>
        <v>0.12449316004617089</v>
      </c>
      <c r="P47">
        <f t="shared" si="5"/>
        <v>0.10163524478243589</v>
      </c>
      <c r="AR47" s="9">
        <v>-10.132480447470755</v>
      </c>
      <c r="AS47" s="43">
        <f>STANDARDIZE(AR47,AVERAGE($AR$2:$AR$258),STDEV($AR$2:$AR$258))</f>
        <v>-1.0292912464188801</v>
      </c>
      <c r="AT47">
        <v>46</v>
      </c>
      <c r="AU47">
        <f t="shared" si="6"/>
        <v>0.17704280155642024</v>
      </c>
      <c r="AV47" s="43">
        <f t="shared" si="7"/>
        <v>-0.92669367369673328</v>
      </c>
      <c r="BE47" s="9">
        <v>-20.558341545997649</v>
      </c>
      <c r="BF47" s="43">
        <f>STANDARDIZE(BE47,AVERAGE($BE$2:$BE$258),STDEV($BE$2:$BE$258))</f>
        <v>-1.1437782652289139</v>
      </c>
      <c r="BG47">
        <v>46</v>
      </c>
      <c r="BH47">
        <f>(BG47-0.5)/$BG$258</f>
        <v>0.17704280155642024</v>
      </c>
      <c r="BI47" s="43">
        <f>_xlfn.NORM.S.INV(BH47)</f>
        <v>-0.92669367369673328</v>
      </c>
      <c r="BT47" s="18"/>
      <c r="BU47" s="18">
        <v>9.5289411395406063</v>
      </c>
      <c r="CF47" s="9">
        <v>18.033967369746705</v>
      </c>
    </row>
    <row r="48" spans="1:84" x14ac:dyDescent="0.2">
      <c r="A48" s="3">
        <v>43846</v>
      </c>
      <c r="B48" s="4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  <c r="G48" s="2"/>
      <c r="H48" s="9">
        <f t="shared" si="0"/>
        <v>67.25670557837519</v>
      </c>
      <c r="I48" s="9">
        <f t="shared" si="1"/>
        <v>10.243988421624806</v>
      </c>
      <c r="J48">
        <f t="shared" si="2"/>
        <v>159.39315432904965</v>
      </c>
      <c r="K48" s="9">
        <f t="shared" si="3"/>
        <v>19.547107670950339</v>
      </c>
      <c r="L48">
        <f t="shared" si="4"/>
        <v>0.13217931211847994</v>
      </c>
      <c r="P48">
        <f t="shared" si="5"/>
        <v>0.10923817508968631</v>
      </c>
      <c r="AR48" s="9">
        <v>-10.047636472881351</v>
      </c>
      <c r="AS48" s="43">
        <f>STANDARDIZE(AR48,AVERAGE($AR$2:$AR$258),STDEV($AR$2:$AR$258))</f>
        <v>-1.0206725117656041</v>
      </c>
      <c r="AT48">
        <v>47</v>
      </c>
      <c r="AU48">
        <f t="shared" si="6"/>
        <v>0.18093385214007782</v>
      </c>
      <c r="AV48" s="43">
        <f t="shared" si="7"/>
        <v>-0.91181197718303419</v>
      </c>
      <c r="BE48" s="9">
        <v>-20.027329823128241</v>
      </c>
      <c r="BF48" s="43">
        <f>STANDARDIZE(BE48,AVERAGE($BE$2:$BE$258),STDEV($BE$2:$BE$258))</f>
        <v>-1.1142350423069252</v>
      </c>
      <c r="BG48">
        <v>47</v>
      </c>
      <c r="BH48">
        <f>(BG48-0.5)/$BG$258</f>
        <v>0.18093385214007782</v>
      </c>
      <c r="BI48" s="43">
        <f>_xlfn.NORM.S.INV(BH48)</f>
        <v>-0.91181197718303419</v>
      </c>
      <c r="BT48" s="18"/>
      <c r="BU48" s="18">
        <v>10.243988421624806</v>
      </c>
      <c r="CF48" s="9">
        <v>19.547107670950339</v>
      </c>
    </row>
    <row r="49" spans="1:84" x14ac:dyDescent="0.2">
      <c r="A49" s="3">
        <v>43847</v>
      </c>
      <c r="B49" s="4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  <c r="G49" s="2"/>
      <c r="H49" s="9">
        <f t="shared" si="0"/>
        <v>67.500467296290992</v>
      </c>
      <c r="I49" s="9">
        <f t="shared" si="1"/>
        <v>10.858228703709003</v>
      </c>
      <c r="J49">
        <f t="shared" si="2"/>
        <v>159.382150027846</v>
      </c>
      <c r="K49" s="9">
        <f t="shared" si="3"/>
        <v>20.51044297215401</v>
      </c>
      <c r="L49">
        <f t="shared" si="4"/>
        <v>0.13857081929629103</v>
      </c>
      <c r="P49">
        <f t="shared" si="5"/>
        <v>0.11401493874822299</v>
      </c>
      <c r="AR49" s="9">
        <v>-9.966930601218138</v>
      </c>
      <c r="AS49" s="43">
        <f>STANDARDIZE(AR49,AVERAGE($AR$2:$AR$258),STDEV($AR$2:$AR$258))</f>
        <v>-1.0124741394452028</v>
      </c>
      <c r="AT49">
        <v>48</v>
      </c>
      <c r="AU49">
        <f t="shared" si="6"/>
        <v>0.18482490272373542</v>
      </c>
      <c r="AV49" s="43">
        <f t="shared" si="7"/>
        <v>-0.89712952529750012</v>
      </c>
      <c r="BE49" s="9">
        <v>-19.956559256830502</v>
      </c>
      <c r="BF49" s="43">
        <f>STANDARDIZE(BE49,AVERAGE($BE$2:$BE$258),STDEV($BE$2:$BE$258))</f>
        <v>-1.110297670444113</v>
      </c>
      <c r="BG49">
        <v>48</v>
      </c>
      <c r="BH49">
        <f>(BG49-0.5)/$BG$258</f>
        <v>0.18482490272373542</v>
      </c>
      <c r="BI49" s="43">
        <f>_xlfn.NORM.S.INV(BH49)</f>
        <v>-0.89712952529750012</v>
      </c>
      <c r="BT49" s="18"/>
      <c r="BU49" s="18">
        <v>10.858228703709003</v>
      </c>
      <c r="CF49" s="9">
        <v>20.51044297215401</v>
      </c>
    </row>
    <row r="50" spans="1:84" x14ac:dyDescent="0.2">
      <c r="A50" s="3">
        <v>43851</v>
      </c>
      <c r="B50" s="4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  <c r="G50" s="2"/>
      <c r="H50" s="9">
        <f t="shared" si="0"/>
        <v>67.744229014206795</v>
      </c>
      <c r="I50" s="9">
        <f t="shared" si="1"/>
        <v>10.083437985793211</v>
      </c>
      <c r="J50">
        <f t="shared" si="2"/>
        <v>159.37114572664234</v>
      </c>
      <c r="K50" s="9">
        <f t="shared" si="3"/>
        <v>18.263345273357658</v>
      </c>
      <c r="L50">
        <f t="shared" si="4"/>
        <v>0.12956109792926479</v>
      </c>
      <c r="P50">
        <f t="shared" si="5"/>
        <v>0.10281418417416277</v>
      </c>
      <c r="AR50" s="9">
        <v>-9.9476171907971462</v>
      </c>
      <c r="AS50" s="43">
        <f>STANDARDIZE(AR50,AVERAGE($AR$2:$AR$258),STDEV($AR$2:$AR$258))</f>
        <v>-1.0105122186314515</v>
      </c>
      <c r="AT50">
        <v>49</v>
      </c>
      <c r="AU50">
        <f t="shared" si="6"/>
        <v>0.18871595330739299</v>
      </c>
      <c r="AV50" s="43">
        <f t="shared" si="7"/>
        <v>-0.8826379699428335</v>
      </c>
      <c r="BE50" s="9">
        <v>-18.531401642386669</v>
      </c>
      <c r="BF50" s="43">
        <f>STANDARDIZE(BE50,AVERAGE($BE$2:$BE$258),STDEV($BE$2:$BE$258))</f>
        <v>-1.0310079913481993</v>
      </c>
      <c r="BG50">
        <v>49</v>
      </c>
      <c r="BH50">
        <f>(BG50-0.5)/$BG$258</f>
        <v>0.18871595330739299</v>
      </c>
      <c r="BI50" s="43">
        <f>_xlfn.NORM.S.INV(BH50)</f>
        <v>-0.8826379699428335</v>
      </c>
      <c r="BT50" s="18"/>
      <c r="BU50" s="18">
        <v>10.083437985793211</v>
      </c>
      <c r="CF50" s="9">
        <v>18.263345273357658</v>
      </c>
    </row>
    <row r="51" spans="1:84" x14ac:dyDescent="0.2">
      <c r="A51" s="3">
        <v>43852</v>
      </c>
      <c r="B51" s="4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  <c r="G51" s="2"/>
      <c r="H51" s="9">
        <f t="shared" si="0"/>
        <v>67.987990732122597</v>
      </c>
      <c r="I51" s="9">
        <f t="shared" si="1"/>
        <v>10.117485267877399</v>
      </c>
      <c r="J51">
        <f t="shared" si="2"/>
        <v>159.36014142543871</v>
      </c>
      <c r="K51" s="9">
        <f t="shared" si="3"/>
        <v>17.410381574561285</v>
      </c>
      <c r="L51">
        <f t="shared" si="4"/>
        <v>0.12953618345373633</v>
      </c>
      <c r="P51">
        <f t="shared" si="5"/>
        <v>9.8491429900681382E-2</v>
      </c>
      <c r="AR51" s="9">
        <v>-9.7471863445445308</v>
      </c>
      <c r="AS51" s="43">
        <f>STANDARDIZE(AR51,AVERAGE($AR$2:$AR$258),STDEV($AR$2:$AR$258))</f>
        <v>-0.99015178303725893</v>
      </c>
      <c r="AT51">
        <v>50</v>
      </c>
      <c r="AU51">
        <f t="shared" si="6"/>
        <v>0.19260700389105059</v>
      </c>
      <c r="AV51" s="43">
        <f t="shared" si="7"/>
        <v>-0.86832944399065048</v>
      </c>
      <c r="BE51" s="9">
        <v>-17.704503244793983</v>
      </c>
      <c r="BF51" s="43">
        <f>STANDARDIZE(BE51,AVERAGE($BE$2:$BE$258),STDEV($BE$2:$BE$258))</f>
        <v>-0.98500289834967114</v>
      </c>
      <c r="BG51">
        <v>50</v>
      </c>
      <c r="BH51">
        <f>(BG51-0.5)/$BG$258</f>
        <v>0.19260700389105059</v>
      </c>
      <c r="BI51" s="43">
        <f>_xlfn.NORM.S.INV(BH51)</f>
        <v>-0.86832944399065048</v>
      </c>
      <c r="BT51" s="18"/>
      <c r="BU51" s="18">
        <v>10.117485267877399</v>
      </c>
      <c r="CF51" s="9">
        <v>17.410381574561285</v>
      </c>
    </row>
    <row r="52" spans="1:84" x14ac:dyDescent="0.2">
      <c r="A52" s="3">
        <v>43853</v>
      </c>
      <c r="B52" s="4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  <c r="G52" s="2"/>
      <c r="H52" s="9">
        <f t="shared" si="0"/>
        <v>68.231752450038385</v>
      </c>
      <c r="I52" s="9">
        <f t="shared" si="1"/>
        <v>10.249868549961619</v>
      </c>
      <c r="J52">
        <f t="shared" si="2"/>
        <v>159.34913712423506</v>
      </c>
      <c r="K52" s="9">
        <f t="shared" si="3"/>
        <v>16.959959875764952</v>
      </c>
      <c r="L52">
        <f t="shared" si="4"/>
        <v>0.13060215142551168</v>
      </c>
      <c r="P52">
        <f t="shared" si="5"/>
        <v>9.6194468489422022E-2</v>
      </c>
      <c r="AR52" s="9">
        <v>-9.619762062460353</v>
      </c>
      <c r="AS52" s="43">
        <f>STANDARDIZE(AR52,AVERAGE($AR$2:$AR$258),STDEV($AR$2:$AR$258))</f>
        <v>-0.97720759836200577</v>
      </c>
      <c r="AT52">
        <v>51</v>
      </c>
      <c r="AU52">
        <f t="shared" si="6"/>
        <v>0.19649805447470817</v>
      </c>
      <c r="AV52" s="43">
        <f t="shared" si="7"/>
        <v>-0.85419652381744504</v>
      </c>
      <c r="BE52" s="9">
        <v>-17.497504184611387</v>
      </c>
      <c r="BF52" s="43">
        <f>STANDARDIZE(BE52,AVERAGE($BE$2:$BE$258),STDEV($BE$2:$BE$258))</f>
        <v>-0.97348635527493277</v>
      </c>
      <c r="BG52">
        <v>51</v>
      </c>
      <c r="BH52">
        <f>(BG52-0.5)/$BG$258</f>
        <v>0.19649805447470817</v>
      </c>
      <c r="BI52" s="43">
        <f>_xlfn.NORM.S.INV(BH52)</f>
        <v>-0.85419652381744504</v>
      </c>
      <c r="BT52" s="18"/>
      <c r="BU52" s="18">
        <v>10.249868549961619</v>
      </c>
      <c r="CF52" s="9">
        <v>16.959959875764952</v>
      </c>
    </row>
    <row r="53" spans="1:84" x14ac:dyDescent="0.2">
      <c r="A53" s="3">
        <v>43854</v>
      </c>
      <c r="B53" s="4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  <c r="G53" s="2"/>
      <c r="H53" s="9">
        <f t="shared" si="0"/>
        <v>68.475514167954188</v>
      </c>
      <c r="I53" s="9">
        <f t="shared" si="1"/>
        <v>9.7799258320458051</v>
      </c>
      <c r="J53">
        <f t="shared" si="2"/>
        <v>159.3381328230314</v>
      </c>
      <c r="K53" s="9">
        <f t="shared" si="3"/>
        <v>14.565584176968599</v>
      </c>
      <c r="L53">
        <f t="shared" si="4"/>
        <v>0.12497438941044617</v>
      </c>
      <c r="P53">
        <f t="shared" si="5"/>
        <v>8.3756600653731847E-2</v>
      </c>
      <c r="AR53" s="9">
        <v>-9.5302210370497562</v>
      </c>
      <c r="AS53" s="43">
        <f>STANDARDIZE(AR53,AVERAGE($AR$2:$AR$258),STDEV($AR$2:$AR$258))</f>
        <v>-0.96811172157958347</v>
      </c>
      <c r="AT53">
        <v>52</v>
      </c>
      <c r="AU53">
        <f t="shared" si="6"/>
        <v>0.20038910505836577</v>
      </c>
      <c r="AV53" s="43">
        <f t="shared" si="7"/>
        <v>-0.84023219542538519</v>
      </c>
      <c r="BE53" s="9">
        <v>-17.175192859237825</v>
      </c>
      <c r="BF53" s="43">
        <f>STANDARDIZE(BE53,AVERAGE($BE$2:$BE$258),STDEV($BE$2:$BE$258))</f>
        <v>-0.95555433056493488</v>
      </c>
      <c r="BG53">
        <v>52</v>
      </c>
      <c r="BH53">
        <f>(BG53-0.5)/$BG$258</f>
        <v>0.20038910505836577</v>
      </c>
      <c r="BI53" s="43">
        <f>_xlfn.NORM.S.INV(BH53)</f>
        <v>-0.84023219542538519</v>
      </c>
      <c r="BT53" s="18"/>
      <c r="BU53" s="18">
        <v>9.7799258320458051</v>
      </c>
      <c r="CF53" s="9">
        <v>14.565584176968599</v>
      </c>
    </row>
    <row r="54" spans="1:84" x14ac:dyDescent="0.2">
      <c r="A54" s="3">
        <v>43857</v>
      </c>
      <c r="B54" s="4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  <c r="G54" s="2"/>
      <c r="H54" s="9">
        <f t="shared" si="0"/>
        <v>68.71927588586999</v>
      </c>
      <c r="I54" s="9">
        <f t="shared" si="1"/>
        <v>7.2350391141300037</v>
      </c>
      <c r="J54">
        <f t="shared" si="2"/>
        <v>159.32712852182775</v>
      </c>
      <c r="K54" s="9">
        <f t="shared" si="3"/>
        <v>11.051960478172248</v>
      </c>
      <c r="L54">
        <f t="shared" si="4"/>
        <v>9.5255142701635903E-2</v>
      </c>
      <c r="P54">
        <f t="shared" si="5"/>
        <v>6.4866883272114734E-2</v>
      </c>
      <c r="AR54" s="9">
        <v>-9.4200887803761475</v>
      </c>
      <c r="AS54" s="43">
        <f>STANDARDIZE(AR54,AVERAGE($AR$2:$AR$258),STDEV($AR$2:$AR$258))</f>
        <v>-0.95692411866930116</v>
      </c>
      <c r="AT54">
        <v>53</v>
      </c>
      <c r="AU54">
        <f t="shared" si="6"/>
        <v>0.20428015564202334</v>
      </c>
      <c r="AV54" s="43">
        <f t="shared" si="7"/>
        <v>-0.82642982374185836</v>
      </c>
      <c r="BE54" s="9">
        <v>-16.51266489544426</v>
      </c>
      <c r="BF54" s="43">
        <f>STANDARDIZE(BE54,AVERAGE($BE$2:$BE$258),STDEV($BE$2:$BE$258))</f>
        <v>-0.91869410604740942</v>
      </c>
      <c r="BG54">
        <v>53</v>
      </c>
      <c r="BH54">
        <f>(BG54-0.5)/$BG$258</f>
        <v>0.20428015564202334</v>
      </c>
      <c r="BI54" s="43">
        <f>_xlfn.NORM.S.INV(BH54)</f>
        <v>-0.82642982374185836</v>
      </c>
      <c r="BT54" s="18"/>
      <c r="BU54" s="18">
        <v>7.2350391141300037</v>
      </c>
      <c r="CF54" s="9">
        <v>11.051960478172248</v>
      </c>
    </row>
    <row r="55" spans="1:84" x14ac:dyDescent="0.2">
      <c r="A55" s="3">
        <v>43858</v>
      </c>
      <c r="B55" s="4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  <c r="G55" s="2"/>
      <c r="H55" s="9">
        <f t="shared" si="0"/>
        <v>68.963037603785793</v>
      </c>
      <c r="I55" s="9">
        <f t="shared" si="1"/>
        <v>9.1399743962142139</v>
      </c>
      <c r="J55">
        <f t="shared" si="2"/>
        <v>159.31612422062409</v>
      </c>
      <c r="K55" s="9">
        <f t="shared" si="3"/>
        <v>12.948020779375923</v>
      </c>
      <c r="L55">
        <f t="shared" si="4"/>
        <v>0.11702460842629492</v>
      </c>
      <c r="P55">
        <f t="shared" si="5"/>
        <v>7.5163759581983375E-2</v>
      </c>
      <c r="AR55" s="9">
        <v>-9.2697758833023443</v>
      </c>
      <c r="AS55" s="43">
        <f>STANDARDIZE(AR55,AVERAGE($AR$2:$AR$258),STDEV($AR$2:$AR$258))</f>
        <v>-0.94165483194488941</v>
      </c>
      <c r="AT55">
        <v>54</v>
      </c>
      <c r="AU55">
        <f t="shared" si="6"/>
        <v>0.20817120622568094</v>
      </c>
      <c r="AV55" s="43">
        <f t="shared" si="7"/>
        <v>-0.81278312474442804</v>
      </c>
      <c r="BE55" s="9">
        <v>-16.41257088340771</v>
      </c>
      <c r="BF55" s="43">
        <f>STANDARDIZE(BE55,AVERAGE($BE$2:$BE$258),STDEV($BE$2:$BE$258))</f>
        <v>-0.91312530298074102</v>
      </c>
      <c r="BG55">
        <v>54</v>
      </c>
      <c r="BH55">
        <f>(BG55-0.5)/$BG$258</f>
        <v>0.20817120622568094</v>
      </c>
      <c r="BI55" s="43">
        <f>_xlfn.NORM.S.INV(BH55)</f>
        <v>-0.81278312474442804</v>
      </c>
      <c r="BT55" s="18"/>
      <c r="BU55" s="18">
        <v>9.1399743962142139</v>
      </c>
      <c r="CF55" s="9">
        <v>12.948020779375923</v>
      </c>
    </row>
    <row r="56" spans="1:84" x14ac:dyDescent="0.2">
      <c r="A56" s="3">
        <v>43859</v>
      </c>
      <c r="B56" s="4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  <c r="G56" s="2"/>
      <c r="H56" s="9">
        <f t="shared" si="0"/>
        <v>69.206799321701581</v>
      </c>
      <c r="I56" s="9">
        <f t="shared" si="1"/>
        <v>10.531100678298415</v>
      </c>
      <c r="J56">
        <f t="shared" si="2"/>
        <v>159.30511991942043</v>
      </c>
      <c r="K56" s="9">
        <f t="shared" si="3"/>
        <v>13.165186080579559</v>
      </c>
      <c r="L56">
        <f t="shared" si="4"/>
        <v>0.13207145759166489</v>
      </c>
      <c r="P56">
        <f t="shared" si="5"/>
        <v>7.6333059214144142E-2</v>
      </c>
      <c r="AR56" s="9">
        <v>-9.2657737549655366</v>
      </c>
      <c r="AS56" s="43">
        <f>STANDARDIZE(AR56,AVERAGE($AR$2:$AR$258),STDEV($AR$2:$AR$258))</f>
        <v>-0.94124828236549707</v>
      </c>
      <c r="AT56">
        <v>55</v>
      </c>
      <c r="AU56">
        <f t="shared" si="6"/>
        <v>0.21206225680933852</v>
      </c>
      <c r="AV56" s="43">
        <f t="shared" si="7"/>
        <v>-0.79928614010300825</v>
      </c>
      <c r="BE56" s="9">
        <v>-15.715037293036943</v>
      </c>
      <c r="BF56" s="43">
        <f>STANDARDIZE(BE56,AVERAGE($BE$2:$BE$258),STDEV($BE$2:$BE$258))</f>
        <v>-0.87431751500095167</v>
      </c>
      <c r="BG56">
        <v>55</v>
      </c>
      <c r="BH56">
        <f>(BG56-0.5)/$BG$258</f>
        <v>0.21206225680933852</v>
      </c>
      <c r="BI56" s="43">
        <f>_xlfn.NORM.S.INV(BH56)</f>
        <v>-0.79928614010300825</v>
      </c>
      <c r="BT56" s="18"/>
      <c r="BU56" s="18">
        <v>10.531100678298415</v>
      </c>
      <c r="CF56" s="9">
        <v>13.165186080579559</v>
      </c>
    </row>
    <row r="57" spans="1:84" x14ac:dyDescent="0.2">
      <c r="A57" s="3">
        <v>43860</v>
      </c>
      <c r="B57" s="4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  <c r="G57" s="2"/>
      <c r="H57" s="9">
        <f t="shared" si="0"/>
        <v>69.450561039617384</v>
      </c>
      <c r="I57" s="9">
        <f t="shared" si="1"/>
        <v>10.171775960382618</v>
      </c>
      <c r="J57">
        <f t="shared" si="2"/>
        <v>159.29411561821678</v>
      </c>
      <c r="K57" s="9">
        <f t="shared" si="3"/>
        <v>15.797544381783212</v>
      </c>
      <c r="L57">
        <f t="shared" si="4"/>
        <v>0.12775028143650968</v>
      </c>
      <c r="P57">
        <f t="shared" si="5"/>
        <v>9.0224425205536418E-2</v>
      </c>
      <c r="AR57" s="9">
        <v>-9.1791060116391492</v>
      </c>
      <c r="AS57" s="43">
        <f>STANDARDIZE(AR57,AVERAGE($AR$2:$AR$258),STDEV($AR$2:$AR$258))</f>
        <v>-0.93244428318531647</v>
      </c>
      <c r="AT57">
        <v>56</v>
      </c>
      <c r="AU57">
        <f t="shared" si="6"/>
        <v>0.21595330739299612</v>
      </c>
      <c r="AV57" s="43">
        <f t="shared" si="7"/>
        <v>-0.78593321406966932</v>
      </c>
      <c r="BE57" s="9">
        <v>-15.648220907480777</v>
      </c>
      <c r="BF57" s="43">
        <f>STANDARDIZE(BE57,AVERAGE($BE$2:$BE$258),STDEV($BE$2:$BE$258))</f>
        <v>-0.87060013685596338</v>
      </c>
      <c r="BG57">
        <v>56</v>
      </c>
      <c r="BH57">
        <f>(BG57-0.5)/$BG$258</f>
        <v>0.21595330739299612</v>
      </c>
      <c r="BI57" s="43">
        <f>_xlfn.NORM.S.INV(BH57)</f>
        <v>-0.78593321406966932</v>
      </c>
      <c r="BT57" s="18"/>
      <c r="BU57" s="18">
        <v>10.171775960382618</v>
      </c>
      <c r="CF57" s="9">
        <v>15.797544381783212</v>
      </c>
    </row>
    <row r="58" spans="1:84" x14ac:dyDescent="0.2">
      <c r="A58" s="3">
        <v>43861</v>
      </c>
      <c r="B58" s="4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  <c r="G58" s="2"/>
      <c r="H58" s="9">
        <f t="shared" si="0"/>
        <v>69.694322757533186</v>
      </c>
      <c r="I58" s="9">
        <f t="shared" si="1"/>
        <v>6.3976722424668111</v>
      </c>
      <c r="J58">
        <f t="shared" si="2"/>
        <v>159.28311131701312</v>
      </c>
      <c r="K58" s="9">
        <f t="shared" si="3"/>
        <v>10.781814682986891</v>
      </c>
      <c r="L58">
        <f t="shared" si="4"/>
        <v>8.4078124676147753E-2</v>
      </c>
      <c r="P58">
        <f t="shared" si="5"/>
        <v>6.3398226410229297E-2</v>
      </c>
      <c r="AR58" s="9">
        <v>-9.0104455758075517</v>
      </c>
      <c r="AS58" s="43">
        <f>STANDARDIZE(AR58,AVERAGE($AR$2:$AR$258),STDEV($AR$2:$AR$258))</f>
        <v>-0.91531119212053291</v>
      </c>
      <c r="AT58">
        <v>57</v>
      </c>
      <c r="AU58">
        <f t="shared" si="6"/>
        <v>0.21984435797665369</v>
      </c>
      <c r="AV58" s="43">
        <f t="shared" si="7"/>
        <v>-0.77271897237966714</v>
      </c>
      <c r="BE58" s="9">
        <v>-15.367401582204053</v>
      </c>
      <c r="BF58" s="43">
        <f>STANDARDIZE(BE58,AVERAGE($BE$2:$BE$258),STDEV($BE$2:$BE$258))</f>
        <v>-0.85497654971061332</v>
      </c>
      <c r="BG58">
        <v>57</v>
      </c>
      <c r="BH58">
        <f>(BG58-0.5)/$BG$258</f>
        <v>0.21984435797665369</v>
      </c>
      <c r="BI58" s="43">
        <f>_xlfn.NORM.S.INV(BH58)</f>
        <v>-0.77271897237966714</v>
      </c>
      <c r="BT58" s="18"/>
      <c r="BU58" s="18">
        <v>6.3976722424668111</v>
      </c>
      <c r="CF58" s="9">
        <v>10.781814682986891</v>
      </c>
    </row>
    <row r="59" spans="1:84" x14ac:dyDescent="0.2">
      <c r="A59" s="3">
        <v>43864</v>
      </c>
      <c r="B59" s="4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  <c r="G59" s="2"/>
      <c r="H59" s="9">
        <f t="shared" si="0"/>
        <v>69.938084475448989</v>
      </c>
      <c r="I59" s="9">
        <f t="shared" si="1"/>
        <v>5.9449335245510184</v>
      </c>
      <c r="J59">
        <f t="shared" si="2"/>
        <v>159.27210701580947</v>
      </c>
      <c r="K59" s="9">
        <f t="shared" si="3"/>
        <v>8.9274469841905386</v>
      </c>
      <c r="L59">
        <f t="shared" si="4"/>
        <v>7.8343398578994555E-2</v>
      </c>
      <c r="P59">
        <f t="shared" si="5"/>
        <v>5.3076519954330784E-2</v>
      </c>
      <c r="AR59" s="9">
        <v>-8.6935483191339529</v>
      </c>
      <c r="AS59" s="43">
        <f>STANDARDIZE(AR59,AVERAGE($AR$2:$AR$258),STDEV($AR$2:$AR$258))</f>
        <v>-0.88311970909727078</v>
      </c>
      <c r="AT59">
        <v>58</v>
      </c>
      <c r="AU59">
        <f t="shared" si="6"/>
        <v>0.22373540856031129</v>
      </c>
      <c r="AV59" s="43">
        <f t="shared" si="7"/>
        <v>-0.75963830295586499</v>
      </c>
      <c r="BE59" s="9">
        <v>-14.82793169062964</v>
      </c>
      <c r="BF59" s="43">
        <f>STANDARDIZE(BE59,AVERAGE($BE$2:$BE$258),STDEV($BE$2:$BE$258))</f>
        <v>-0.82496275042881584</v>
      </c>
      <c r="BG59">
        <v>58</v>
      </c>
      <c r="BH59">
        <f>(BG59-0.5)/$BG$258</f>
        <v>0.22373540856031129</v>
      </c>
      <c r="BI59" s="43">
        <f>_xlfn.NORM.S.INV(BH59)</f>
        <v>-0.75963830295586499</v>
      </c>
      <c r="BT59" s="18"/>
      <c r="BU59" s="18">
        <v>5.9449335245510184</v>
      </c>
      <c r="CF59" s="9">
        <v>8.9274469841905386</v>
      </c>
    </row>
    <row r="60" spans="1:84" x14ac:dyDescent="0.2">
      <c r="A60" s="3">
        <v>43865</v>
      </c>
      <c r="B60" s="4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  <c r="G60" s="2"/>
      <c r="H60" s="9">
        <f t="shared" si="0"/>
        <v>70.181846193364777</v>
      </c>
      <c r="I60" s="9">
        <f t="shared" si="1"/>
        <v>8.2063528066352234</v>
      </c>
      <c r="J60">
        <f t="shared" si="2"/>
        <v>159.26110271460584</v>
      </c>
      <c r="K60" s="9">
        <f t="shared" si="3"/>
        <v>12.757589285394147</v>
      </c>
      <c r="L60">
        <f t="shared" si="4"/>
        <v>0.10468862547327083</v>
      </c>
      <c r="P60">
        <f t="shared" si="5"/>
        <v>7.4163971002605619E-2</v>
      </c>
      <c r="AR60" s="9">
        <v>-8.4016441412597658</v>
      </c>
      <c r="AS60" s="43">
        <f>STANDARDIZE(AR60,AVERAGE($AR$2:$AR$258),STDEV($AR$2:$AR$258))</f>
        <v>-0.85346710659419889</v>
      </c>
      <c r="AT60">
        <v>59</v>
      </c>
      <c r="AU60">
        <f t="shared" si="6"/>
        <v>0.22762645914396887</v>
      </c>
      <c r="AV60" s="43">
        <f t="shared" si="7"/>
        <v>-0.74668633823340269</v>
      </c>
      <c r="BE60" s="9">
        <v>-14.573236606277135</v>
      </c>
      <c r="BF60" s="43">
        <f>STANDARDIZE(BE60,AVERAGE($BE$2:$BE$258),STDEV($BE$2:$BE$258))</f>
        <v>-0.81079260440360046</v>
      </c>
      <c r="BG60">
        <v>59</v>
      </c>
      <c r="BH60">
        <f>(BG60-0.5)/$BG$258</f>
        <v>0.22762645914396887</v>
      </c>
      <c r="BI60" s="43">
        <f>_xlfn.NORM.S.INV(BH60)</f>
        <v>-0.74668633823340269</v>
      </c>
      <c r="BT60" s="18"/>
      <c r="BU60" s="18">
        <v>8.2063528066352234</v>
      </c>
      <c r="CF60" s="9">
        <v>12.757589285394147</v>
      </c>
    </row>
    <row r="61" spans="1:84" x14ac:dyDescent="0.2">
      <c r="A61" s="3">
        <v>43866</v>
      </c>
      <c r="B61" s="4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  <c r="G61" s="2"/>
      <c r="H61" s="9">
        <f t="shared" si="0"/>
        <v>70.425607911280579</v>
      </c>
      <c r="I61" s="9">
        <f t="shared" si="1"/>
        <v>8.6017970887194224</v>
      </c>
      <c r="J61">
        <f t="shared" si="2"/>
        <v>159.25009841340218</v>
      </c>
      <c r="K61" s="9">
        <f t="shared" si="3"/>
        <v>14.427788586597813</v>
      </c>
      <c r="L61">
        <f t="shared" si="4"/>
        <v>0.10884574899959605</v>
      </c>
      <c r="P61">
        <f t="shared" si="5"/>
        <v>8.3072110306119815E-2</v>
      </c>
      <c r="AR61" s="9">
        <v>-8.3182182162077396</v>
      </c>
      <c r="AS61" s="43">
        <f>STANDARDIZE(AR61,AVERAGE($AR$2:$AR$258),STDEV($AR$2:$AR$258))</f>
        <v>-0.84499242215482429</v>
      </c>
      <c r="AT61">
        <v>60</v>
      </c>
      <c r="AU61">
        <f t="shared" si="6"/>
        <v>0.23151750972762647</v>
      </c>
      <c r="AV61" s="43">
        <f t="shared" si="7"/>
        <v>-0.73385843894287117</v>
      </c>
      <c r="BE61" s="9">
        <v>-14.361640991833269</v>
      </c>
      <c r="BF61" s="43">
        <f>STANDARDIZE(BE61,AVERAGE($BE$2:$BE$258),STDEV($BE$2:$BE$258))</f>
        <v>-0.79902032869365791</v>
      </c>
      <c r="BG61">
        <v>60</v>
      </c>
      <c r="BH61">
        <f>(BG61-0.5)/$BG$258</f>
        <v>0.23151750972762647</v>
      </c>
      <c r="BI61" s="43">
        <f>_xlfn.NORM.S.INV(BH61)</f>
        <v>-0.73385843894287117</v>
      </c>
      <c r="BT61" s="18"/>
      <c r="BU61" s="18">
        <v>8.6017970887194224</v>
      </c>
      <c r="CF61" s="9">
        <v>14.427788586597813</v>
      </c>
    </row>
    <row r="62" spans="1:84" x14ac:dyDescent="0.2">
      <c r="A62" s="3">
        <v>43867</v>
      </c>
      <c r="B62" s="4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  <c r="G62" s="2"/>
      <c r="H62" s="9">
        <f t="shared" si="0"/>
        <v>70.669369629196382</v>
      </c>
      <c r="I62" s="9">
        <f t="shared" si="1"/>
        <v>9.2824053708036161</v>
      </c>
      <c r="J62">
        <f t="shared" si="2"/>
        <v>159.23909411219853</v>
      </c>
      <c r="K62" s="9">
        <f t="shared" si="3"/>
        <v>13.898829887801469</v>
      </c>
      <c r="L62">
        <f t="shared" si="4"/>
        <v>0.11610005369866543</v>
      </c>
      <c r="P62">
        <f t="shared" si="5"/>
        <v>8.0276057184337432E-2</v>
      </c>
      <c r="AR62" s="9">
        <v>-8.263237577091374</v>
      </c>
      <c r="AS62" s="43">
        <f>STANDARDIZE(AR62,AVERAGE($AR$2:$AR$258),STDEV($AR$2:$AR$258))</f>
        <v>-0.83940730498056748</v>
      </c>
      <c r="AT62">
        <v>61</v>
      </c>
      <c r="AU62">
        <f t="shared" si="6"/>
        <v>0.23540856031128404</v>
      </c>
      <c r="AV62" s="43">
        <f t="shared" si="7"/>
        <v>-0.72115017920879843</v>
      </c>
      <c r="BE62" s="9">
        <v>-14.337342943590329</v>
      </c>
      <c r="BF62" s="43">
        <f>STANDARDIZE(BE62,AVERAGE($BE$2:$BE$258),STDEV($BE$2:$BE$258))</f>
        <v>-0.79766848912986932</v>
      </c>
      <c r="BG62">
        <v>61</v>
      </c>
      <c r="BH62">
        <f>(BG62-0.5)/$BG$258</f>
        <v>0.23540856031128404</v>
      </c>
      <c r="BI62" s="43">
        <f>_xlfn.NORM.S.INV(BH62)</f>
        <v>-0.72115017920879843</v>
      </c>
      <c r="BT62" s="18"/>
      <c r="BU62" s="18">
        <v>9.2824053708036161</v>
      </c>
      <c r="CF62" s="9">
        <v>13.898829887801469</v>
      </c>
    </row>
    <row r="63" spans="1:84" x14ac:dyDescent="0.2">
      <c r="A63" s="3">
        <v>43868</v>
      </c>
      <c r="B63" s="4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  <c r="G63" s="2"/>
      <c r="H63" s="9">
        <f t="shared" si="0"/>
        <v>70.913131347112184</v>
      </c>
      <c r="I63" s="9">
        <f t="shared" si="1"/>
        <v>7.9518896528878145</v>
      </c>
      <c r="J63">
        <f t="shared" si="2"/>
        <v>159.22808981099487</v>
      </c>
      <c r="K63" s="9">
        <f t="shared" si="3"/>
        <v>12.859297189005133</v>
      </c>
      <c r="L63">
        <f t="shared" si="4"/>
        <v>0.10082910715116419</v>
      </c>
      <c r="P63">
        <f t="shared" si="5"/>
        <v>7.472539047272031E-2</v>
      </c>
      <c r="AR63" s="9">
        <v>-8.1971420878709438</v>
      </c>
      <c r="AS63" s="43">
        <f>STANDARDIZE(AR63,AVERAGE($AR$2:$AR$258),STDEV($AR$2:$AR$258))</f>
        <v>-0.8326931041651745</v>
      </c>
      <c r="AT63">
        <v>62</v>
      </c>
      <c r="AU63">
        <f t="shared" si="6"/>
        <v>0.23929961089494164</v>
      </c>
      <c r="AV63" s="43">
        <f t="shared" si="7"/>
        <v>-0.70855733283643729</v>
      </c>
      <c r="BE63" s="9">
        <v>-14.2887105219246</v>
      </c>
      <c r="BF63" s="43">
        <f>STANDARDIZE(BE63,AVERAGE($BE$2:$BE$258),STDEV($BE$2:$BE$258))</f>
        <v>-0.794962789024525</v>
      </c>
      <c r="BG63">
        <v>62</v>
      </c>
      <c r="BH63">
        <f>(BG63-0.5)/$BG$258</f>
        <v>0.23929961089494164</v>
      </c>
      <c r="BI63" s="43">
        <f>_xlfn.NORM.S.INV(BH63)</f>
        <v>-0.70855733283643729</v>
      </c>
      <c r="BT63" s="18"/>
      <c r="BU63" s="18">
        <v>7.9518896528878145</v>
      </c>
      <c r="CF63" s="9">
        <v>12.859297189005133</v>
      </c>
    </row>
    <row r="64" spans="1:84" x14ac:dyDescent="0.2">
      <c r="A64" s="3">
        <v>43871</v>
      </c>
      <c r="B64" s="4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  <c r="G64" s="2"/>
      <c r="H64" s="9">
        <f t="shared" si="0"/>
        <v>71.156893065027987</v>
      </c>
      <c r="I64" s="9">
        <f t="shared" si="1"/>
        <v>8.08270093497201</v>
      </c>
      <c r="J64">
        <f t="shared" si="2"/>
        <v>159.21708550979122</v>
      </c>
      <c r="K64" s="9">
        <f t="shared" si="3"/>
        <v>14.509904490208783</v>
      </c>
      <c r="L64">
        <f t="shared" si="4"/>
        <v>0.10200331080661532</v>
      </c>
      <c r="P64">
        <f t="shared" si="5"/>
        <v>8.3521302534561748E-2</v>
      </c>
      <c r="AR64" s="9">
        <v>-8.073713934123532</v>
      </c>
      <c r="AS64" s="43">
        <f>STANDARDIZE(AR64,AVERAGE($AR$2:$AR$258),STDEV($AR$2:$AR$258))</f>
        <v>-0.82015485956924583</v>
      </c>
      <c r="AT64">
        <v>63</v>
      </c>
      <c r="AU64">
        <f t="shared" si="6"/>
        <v>0.24319066147859922</v>
      </c>
      <c r="AV64" s="43">
        <f t="shared" si="7"/>
        <v>-0.69607586067395022</v>
      </c>
      <c r="BE64" s="9">
        <v>-14.148168497851543</v>
      </c>
      <c r="BF64" s="43">
        <f>STANDARDIZE(BE64,AVERAGE($BE$2:$BE$258),STDEV($BE$2:$BE$258))</f>
        <v>-0.78714363142728516</v>
      </c>
      <c r="BG64">
        <v>63</v>
      </c>
      <c r="BH64">
        <f>(BG64-0.5)/$BG$258</f>
        <v>0.24319066147859922</v>
      </c>
      <c r="BI64" s="43">
        <f>_xlfn.NORM.S.INV(BH64)</f>
        <v>-0.69607586067395022</v>
      </c>
      <c r="BT64" s="18"/>
      <c r="BU64" s="18">
        <v>8.08270093497201</v>
      </c>
      <c r="CF64" s="9">
        <v>14.509904490208783</v>
      </c>
    </row>
    <row r="65" spans="1:84" x14ac:dyDescent="0.2">
      <c r="A65" s="3">
        <v>43872</v>
      </c>
      <c r="B65" s="4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  <c r="G65" s="2"/>
      <c r="H65" s="9">
        <f t="shared" si="0"/>
        <v>71.400654782943775</v>
      </c>
      <c r="I65" s="9">
        <f t="shared" si="1"/>
        <v>7.3608652170562294</v>
      </c>
      <c r="J65">
        <f t="shared" si="2"/>
        <v>159.20608120858756</v>
      </c>
      <c r="K65" s="9">
        <f t="shared" si="3"/>
        <v>16.680835791412449</v>
      </c>
      <c r="L65">
        <f t="shared" si="4"/>
        <v>9.3457632826997608E-2</v>
      </c>
      <c r="P65">
        <f t="shared" si="5"/>
        <v>9.4838411383448423E-2</v>
      </c>
      <c r="AR65" s="9">
        <v>-8.0385092937233651</v>
      </c>
      <c r="AS65" s="43">
        <f>STANDARDIZE(AR65,AVERAGE($AR$2:$AR$258),STDEV($AR$2:$AR$258))</f>
        <v>-0.81657865447464217</v>
      </c>
      <c r="AT65">
        <v>64</v>
      </c>
      <c r="AU65">
        <f t="shared" si="6"/>
        <v>0.24708171206225682</v>
      </c>
      <c r="AV65" s="43">
        <f t="shared" si="7"/>
        <v>-0.68370189894942857</v>
      </c>
      <c r="BE65" s="9">
        <v>-14.0796287990552</v>
      </c>
      <c r="BF65" s="43">
        <f>STANDARDIZE(BE65,AVERAGE($BE$2:$BE$258),STDEV($BE$2:$BE$258))</f>
        <v>-0.7833303754983868</v>
      </c>
      <c r="BG65">
        <v>64</v>
      </c>
      <c r="BH65">
        <f>(BG65-0.5)/$BG$258</f>
        <v>0.24708171206225682</v>
      </c>
      <c r="BI65" s="43">
        <f>_xlfn.NORM.S.INV(BH65)</f>
        <v>-0.68370189894942857</v>
      </c>
      <c r="BT65" s="18"/>
      <c r="BU65" s="18">
        <v>7.3608652170562294</v>
      </c>
      <c r="CF65" s="9">
        <v>16.680835791412449</v>
      </c>
    </row>
    <row r="66" spans="1:84" x14ac:dyDescent="0.2">
      <c r="A66" s="3">
        <v>43873</v>
      </c>
      <c r="B66" s="4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  <c r="G66" s="2"/>
      <c r="H66" s="9">
        <f t="shared" si="0"/>
        <v>71.644416500859577</v>
      </c>
      <c r="I66" s="9">
        <f t="shared" si="1"/>
        <v>8.9875104991404271</v>
      </c>
      <c r="J66">
        <f t="shared" si="2"/>
        <v>159.19507690738391</v>
      </c>
      <c r="K66" s="9">
        <f t="shared" si="3"/>
        <v>18.684852092616097</v>
      </c>
      <c r="L66">
        <f t="shared" si="4"/>
        <v>0.11146342191648757</v>
      </c>
      <c r="P66">
        <f t="shared" si="5"/>
        <v>0.10504193585896977</v>
      </c>
      <c r="AR66" s="9">
        <v>-7.7184538057867371</v>
      </c>
      <c r="AS66" s="43">
        <f>STANDARDIZE(AR66,AVERAGE($AR$2:$AR$258),STDEV($AR$2:$AR$258))</f>
        <v>-0.78406634775869655</v>
      </c>
      <c r="AT66">
        <v>65</v>
      </c>
      <c r="AU66">
        <f t="shared" si="6"/>
        <v>0.25097276264591439</v>
      </c>
      <c r="AV66" s="43">
        <f t="shared" si="7"/>
        <v>-0.6714317484930028</v>
      </c>
      <c r="BE66" s="9">
        <v>-13.939754787018671</v>
      </c>
      <c r="BF66" s="43">
        <f>STANDARDIZE(BE66,AVERAGE($BE$2:$BE$258),STDEV($BE$2:$BE$258))</f>
        <v>-0.77554838323603448</v>
      </c>
      <c r="BG66">
        <v>65</v>
      </c>
      <c r="BH66">
        <f>(BG66-0.5)/$BG$258</f>
        <v>0.25097276264591439</v>
      </c>
      <c r="BI66" s="43">
        <f>_xlfn.NORM.S.INV(BH66)</f>
        <v>-0.6714317484930028</v>
      </c>
      <c r="BT66" s="18"/>
      <c r="BU66" s="18">
        <v>8.9875104991404271</v>
      </c>
      <c r="CF66" s="9">
        <v>18.684852092616097</v>
      </c>
    </row>
    <row r="67" spans="1:84" x14ac:dyDescent="0.2">
      <c r="A67" s="3">
        <v>43874</v>
      </c>
      <c r="B67" s="4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  <c r="G67" s="2"/>
      <c r="H67" s="9">
        <f t="shared" ref="H67:H130" si="20">$O$2*B67+$O$3</f>
        <v>71.88817821877538</v>
      </c>
      <c r="I67" s="9">
        <f t="shared" ref="I67:I130" si="21">C67-H67</f>
        <v>8.169560781224618</v>
      </c>
      <c r="J67">
        <f t="shared" ref="J67:J130" si="22">$O$17*B67+$O$18</f>
        <v>159.18407260618025</v>
      </c>
      <c r="K67" s="9">
        <f t="shared" ref="K67:K130" si="23">E67-J67</f>
        <v>17.655176393819744</v>
      </c>
      <c r="L67">
        <f t="shared" ref="L67:L130" si="24">ABS(C67-H67)/C67</f>
        <v>0.10204585944182883</v>
      </c>
      <c r="P67">
        <f t="shared" ref="P67:P130" si="25">ABS(E67-J67)/E67</f>
        <v>9.9837431416708547E-2</v>
      </c>
      <c r="AR67" s="9">
        <v>-7.6701468794508969</v>
      </c>
      <c r="AS67" s="43">
        <f>STANDARDIZE(AR67,AVERAGE($AR$2:$AR$258),STDEV($AR$2:$AR$258))</f>
        <v>-0.77915916864528478</v>
      </c>
      <c r="AT67">
        <v>66</v>
      </c>
      <c r="AU67">
        <f t="shared" ref="AU67:AU130" si="26">(AT67-0.5)/$AT$258</f>
        <v>0.25486381322957197</v>
      </c>
      <c r="AV67" s="43">
        <f t="shared" ref="AV67:AV130" si="27">_xlfn.NORM.S.INV(AU67)</f>
        <v>-0.65926186476380366</v>
      </c>
      <c r="BE67" s="9">
        <v>-13.912035389425967</v>
      </c>
      <c r="BF67" s="43">
        <f>STANDARDIZE(BE67,AVERAGE($BE$2:$BE$258),STDEV($BE$2:$BE$258))</f>
        <v>-0.7740061944159472</v>
      </c>
      <c r="BG67">
        <v>66</v>
      </c>
      <c r="BH67">
        <f>(BG67-0.5)/$BG$258</f>
        <v>0.25486381322957197</v>
      </c>
      <c r="BI67" s="43">
        <f>_xlfn.NORM.S.INV(BH67)</f>
        <v>-0.65926186476380366</v>
      </c>
      <c r="BT67" s="18"/>
      <c r="BU67" s="18">
        <v>8.169560781224618</v>
      </c>
      <c r="CF67" s="9">
        <v>17.655176393819744</v>
      </c>
    </row>
    <row r="68" spans="1:84" x14ac:dyDescent="0.2">
      <c r="A68" s="3">
        <v>43875</v>
      </c>
      <c r="B68" s="4">
        <v>67</v>
      </c>
      <c r="C68" s="1">
        <v>80.077461</v>
      </c>
      <c r="D68" s="2">
        <v>80113600</v>
      </c>
      <c r="E68" s="1">
        <v>177.516693</v>
      </c>
      <c r="F68" s="2">
        <v>2489000</v>
      </c>
      <c r="G68" s="2"/>
      <c r="H68" s="9">
        <f t="shared" si="20"/>
        <v>72.131939936691182</v>
      </c>
      <c r="I68" s="9">
        <f t="shared" si="21"/>
        <v>7.9455210633088171</v>
      </c>
      <c r="J68">
        <f t="shared" si="22"/>
        <v>159.1730683049766</v>
      </c>
      <c r="K68" s="9">
        <f t="shared" si="23"/>
        <v>18.343624695023408</v>
      </c>
      <c r="L68">
        <f t="shared" si="24"/>
        <v>9.9222939439960731E-2</v>
      </c>
      <c r="P68">
        <f t="shared" si="25"/>
        <v>0.10333464636491063</v>
      </c>
      <c r="AR68" s="9">
        <v>-7.3365331615350868</v>
      </c>
      <c r="AS68" s="43">
        <f>STANDARDIZE(AR68,AVERAGE($AR$2:$AR$258),STDEV($AR$2:$AR$258))</f>
        <v>-0.74526957158993457</v>
      </c>
      <c r="AT68">
        <v>67</v>
      </c>
      <c r="AU68">
        <f t="shared" si="26"/>
        <v>0.2587548638132296</v>
      </c>
      <c r="AV68" s="43">
        <f t="shared" si="27"/>
        <v>-0.64718884860991455</v>
      </c>
      <c r="BE68" s="9">
        <v>-13.663051100258855</v>
      </c>
      <c r="BF68" s="43">
        <f>STANDARDIZE(BE68,AVERAGE($BE$2:$BE$258),STDEV($BE$2:$BE$258))</f>
        <v>-0.76015377262911998</v>
      </c>
      <c r="BG68">
        <v>67</v>
      </c>
      <c r="BH68">
        <f>(BG68-0.5)/$BG$258</f>
        <v>0.2587548638132296</v>
      </c>
      <c r="BI68" s="43">
        <f>_xlfn.NORM.S.INV(BH68)</f>
        <v>-0.64718884860991455</v>
      </c>
      <c r="BT68" s="18"/>
      <c r="BU68" s="18">
        <v>7.9455210633088171</v>
      </c>
      <c r="CF68" s="9">
        <v>18.343624695023408</v>
      </c>
    </row>
    <row r="69" spans="1:84" x14ac:dyDescent="0.2">
      <c r="A69" s="3">
        <v>43879</v>
      </c>
      <c r="B69" s="4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  <c r="G69" s="2"/>
      <c r="H69" s="9">
        <f t="shared" si="20"/>
        <v>72.375701654606985</v>
      </c>
      <c r="I69" s="9">
        <f t="shared" si="21"/>
        <v>6.2354963453930168</v>
      </c>
      <c r="J69">
        <f t="shared" si="22"/>
        <v>159.16206400377297</v>
      </c>
      <c r="K69" s="9">
        <f t="shared" si="23"/>
        <v>16.989928996227036</v>
      </c>
      <c r="L69">
        <f t="shared" si="24"/>
        <v>7.932071389362387E-2</v>
      </c>
      <c r="P69">
        <f t="shared" si="25"/>
        <v>9.6450393247762098E-2</v>
      </c>
      <c r="AR69" s="9">
        <v>-6.9616673979333825</v>
      </c>
      <c r="AS69" s="43">
        <f>STANDARDIZE(AR69,AVERAGE($AR$2:$AR$258),STDEV($AR$2:$AR$258))</f>
        <v>-0.70718945378880183</v>
      </c>
      <c r="AT69">
        <v>68</v>
      </c>
      <c r="AU69">
        <f t="shared" si="26"/>
        <v>0.26264591439688717</v>
      </c>
      <c r="AV69" s="43">
        <f t="shared" si="27"/>
        <v>-0.63520943769681859</v>
      </c>
      <c r="BE69" s="9">
        <v>-13.350805618313643</v>
      </c>
      <c r="BF69" s="43">
        <f>STANDARDIZE(BE69,AVERAGE($BE$2:$BE$258),STDEV($BE$2:$BE$258))</f>
        <v>-0.7427817684299588</v>
      </c>
      <c r="BG69">
        <v>68</v>
      </c>
      <c r="BH69">
        <f>(BG69-0.5)/$BG$258</f>
        <v>0.26264591439688717</v>
      </c>
      <c r="BI69" s="43">
        <f>_xlfn.NORM.S.INV(BH69)</f>
        <v>-0.63520943769681859</v>
      </c>
      <c r="BT69" s="18"/>
      <c r="BU69" s="18">
        <v>6.2354963453930168</v>
      </c>
      <c r="CF69" s="9">
        <v>16.989928996227036</v>
      </c>
    </row>
    <row r="70" spans="1:84" x14ac:dyDescent="0.2">
      <c r="A70" s="3">
        <v>43880</v>
      </c>
      <c r="B70" s="4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  <c r="G70" s="2"/>
      <c r="H70" s="9">
        <f t="shared" si="20"/>
        <v>72.619463372522773</v>
      </c>
      <c r="I70" s="9">
        <f t="shared" si="21"/>
        <v>7.130238627477226</v>
      </c>
      <c r="J70">
        <f t="shared" si="22"/>
        <v>159.15105970256931</v>
      </c>
      <c r="K70" s="9">
        <f t="shared" si="23"/>
        <v>18.414705297430686</v>
      </c>
      <c r="L70">
        <f t="shared" si="24"/>
        <v>8.9407714996567966E-2</v>
      </c>
      <c r="P70">
        <f t="shared" si="25"/>
        <v>0.10370639462753806</v>
      </c>
      <c r="AR70" s="9">
        <v>-6.9184075237025269</v>
      </c>
      <c r="AS70" s="43">
        <f>STANDARDIZE(AR70,AVERAGE($AR$2:$AR$258),STDEV($AR$2:$AR$258))</f>
        <v>-0.70279497110533251</v>
      </c>
      <c r="AT70">
        <v>69</v>
      </c>
      <c r="AU70">
        <f t="shared" si="26"/>
        <v>0.26653696498054474</v>
      </c>
      <c r="AV70" s="43">
        <f t="shared" si="27"/>
        <v>-0.62332049854639127</v>
      </c>
      <c r="BE70" s="9">
        <v>-13.312234485815026</v>
      </c>
      <c r="BF70" s="43">
        <f>STANDARDIZE(BE70,AVERAGE($BE$2:$BE$258),STDEV($BE$2:$BE$258))</f>
        <v>-0.74063583545581912</v>
      </c>
      <c r="BG70">
        <v>69</v>
      </c>
      <c r="BH70">
        <f>(BG70-0.5)/$BG$258</f>
        <v>0.26653696498054474</v>
      </c>
      <c r="BI70" s="43">
        <f>_xlfn.NORM.S.INV(BH70)</f>
        <v>-0.62332049854639127</v>
      </c>
      <c r="BT70" s="18"/>
      <c r="BU70" s="18">
        <v>7.130238627477226</v>
      </c>
      <c r="CF70" s="9">
        <v>18.414705297430686</v>
      </c>
    </row>
    <row r="71" spans="1:84" x14ac:dyDescent="0.2">
      <c r="A71" s="3">
        <v>43881</v>
      </c>
      <c r="B71" s="4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  <c r="G71" s="2"/>
      <c r="H71" s="9">
        <f t="shared" si="20"/>
        <v>72.863225090438576</v>
      </c>
      <c r="I71" s="9">
        <f t="shared" si="21"/>
        <v>6.0683389095614189</v>
      </c>
      <c r="J71">
        <f t="shared" si="22"/>
        <v>159.14005540136566</v>
      </c>
      <c r="K71" s="9">
        <f t="shared" si="23"/>
        <v>18.268635598634347</v>
      </c>
      <c r="L71">
        <f t="shared" si="24"/>
        <v>7.6881016947306646E-2</v>
      </c>
      <c r="P71">
        <f t="shared" si="25"/>
        <v>0.10297486270632789</v>
      </c>
      <c r="AR71" s="9">
        <v>-6.9003976253449224</v>
      </c>
      <c r="AS71" s="43">
        <f>STANDARDIZE(AR71,AVERAGE($AR$2:$AR$258),STDEV($AR$2:$AR$258))</f>
        <v>-0.70096546540586646</v>
      </c>
      <c r="AT71">
        <v>70</v>
      </c>
      <c r="AU71">
        <f t="shared" si="26"/>
        <v>0.27042801556420232</v>
      </c>
      <c r="AV71" s="43">
        <f t="shared" si="27"/>
        <v>-0.61151901913425732</v>
      </c>
      <c r="BE71" s="9">
        <v>-13.011661317109997</v>
      </c>
      <c r="BF71" s="43">
        <f>STANDARDIZE(BE71,AVERAGE($BE$2:$BE$258),STDEV($BE$2:$BE$258))</f>
        <v>-0.72391322888239518</v>
      </c>
      <c r="BG71">
        <v>70</v>
      </c>
      <c r="BH71">
        <f>(BG71-0.5)/$BG$258</f>
        <v>0.27042801556420232</v>
      </c>
      <c r="BI71" s="43">
        <f>_xlfn.NORM.S.INV(BH71)</f>
        <v>-0.61151901913425732</v>
      </c>
      <c r="BT71" s="18"/>
      <c r="BU71" s="18">
        <v>6.0683389095614189</v>
      </c>
      <c r="CF71" s="9">
        <v>18.268635598634347</v>
      </c>
    </row>
    <row r="72" spans="1:84" x14ac:dyDescent="0.2">
      <c r="A72" s="3">
        <v>43882</v>
      </c>
      <c r="B72" s="4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  <c r="G72" s="2"/>
      <c r="H72" s="9">
        <f t="shared" si="20"/>
        <v>73.106986808354378</v>
      </c>
      <c r="I72" s="9">
        <f t="shared" si="21"/>
        <v>4.0379561916456197</v>
      </c>
      <c r="J72">
        <f t="shared" si="22"/>
        <v>159.129051100162</v>
      </c>
      <c r="K72" s="9">
        <f t="shared" si="23"/>
        <v>17.474570899838</v>
      </c>
      <c r="L72">
        <f t="shared" si="24"/>
        <v>5.234246127637452E-2</v>
      </c>
      <c r="P72">
        <f t="shared" si="25"/>
        <v>9.8947975709343036E-2</v>
      </c>
      <c r="AR72" s="9">
        <v>-6.7526590611765158</v>
      </c>
      <c r="AS72" s="43">
        <f>STANDARDIZE(AR72,AVERAGE($AR$2:$AR$258),STDEV($AR$2:$AR$258))</f>
        <v>-0.68595768802643997</v>
      </c>
      <c r="AT72">
        <v>71</v>
      </c>
      <c r="AU72">
        <f t="shared" si="26"/>
        <v>0.27431906614785995</v>
      </c>
      <c r="AV72" s="43">
        <f t="shared" si="27"/>
        <v>-0.59980210199845652</v>
      </c>
      <c r="BE72" s="9">
        <v>-12.454138305073457</v>
      </c>
      <c r="BF72" s="43">
        <f>STANDARDIZE(BE72,AVERAGE($BE$2:$BE$258),STDEV($BE$2:$BE$258))</f>
        <v>-0.69289503113013051</v>
      </c>
      <c r="BG72">
        <v>71</v>
      </c>
      <c r="BH72">
        <f>(BG72-0.5)/$BG$258</f>
        <v>0.27431906614785995</v>
      </c>
      <c r="BI72" s="43">
        <f>_xlfn.NORM.S.INV(BH72)</f>
        <v>-0.59980210199845652</v>
      </c>
      <c r="BT72" s="18"/>
      <c r="BU72" s="18">
        <v>4.0379561916456197</v>
      </c>
      <c r="CF72" s="9">
        <v>17.474570899838</v>
      </c>
    </row>
    <row r="73" spans="1:84" x14ac:dyDescent="0.2">
      <c r="A73" s="3">
        <v>43885</v>
      </c>
      <c r="B73" s="4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  <c r="G73" s="2"/>
      <c r="H73" s="9">
        <f t="shared" si="20"/>
        <v>73.350748526270181</v>
      </c>
      <c r="I73" s="9">
        <f t="shared" si="21"/>
        <v>0.12977347372981285</v>
      </c>
      <c r="J73">
        <f t="shared" si="22"/>
        <v>159.11804679895835</v>
      </c>
      <c r="K73" s="9">
        <f t="shared" si="23"/>
        <v>12.959544201041666</v>
      </c>
      <c r="L73">
        <f t="shared" si="24"/>
        <v>1.7660935197195912E-3</v>
      </c>
      <c r="P73">
        <f t="shared" si="25"/>
        <v>7.5312213087883509E-2</v>
      </c>
      <c r="AR73" s="9">
        <v>-6.6784766800175674</v>
      </c>
      <c r="AS73" s="43">
        <f>STANDARDIZE(AR73,AVERAGE($AR$2:$AR$258),STDEV($AR$2:$AR$258))</f>
        <v>-0.67842199368572464</v>
      </c>
      <c r="AT73">
        <v>72</v>
      </c>
      <c r="AU73">
        <f t="shared" si="26"/>
        <v>0.27821011673151752</v>
      </c>
      <c r="AV73" s="43">
        <f t="shared" si="27"/>
        <v>-0.58816695781693484</v>
      </c>
      <c r="BE73" s="9">
        <v>-11.713409088222306</v>
      </c>
      <c r="BF73" s="43">
        <f>STANDARDIZE(BE73,AVERAGE($BE$2:$BE$258),STDEV($BE$2:$BE$258))</f>
        <v>-0.65168402309435247</v>
      </c>
      <c r="BG73">
        <v>72</v>
      </c>
      <c r="BH73">
        <f>(BG73-0.5)/$BG$258</f>
        <v>0.27821011673151752</v>
      </c>
      <c r="BI73" s="43">
        <f>_xlfn.NORM.S.INV(BH73)</f>
        <v>-0.58816695781693484</v>
      </c>
      <c r="BT73" s="18"/>
      <c r="BU73" s="18">
        <v>0.12977347372981285</v>
      </c>
      <c r="CF73" s="9">
        <v>12.959544201041666</v>
      </c>
    </row>
    <row r="74" spans="1:84" x14ac:dyDescent="0.2">
      <c r="A74" s="3">
        <v>43886</v>
      </c>
      <c r="B74" s="4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  <c r="G74" s="2"/>
      <c r="H74" s="9">
        <f t="shared" si="20"/>
        <v>73.594510244185983</v>
      </c>
      <c r="I74" s="9">
        <f t="shared" si="21"/>
        <v>-2.6029332441859765</v>
      </c>
      <c r="J74">
        <f t="shared" si="22"/>
        <v>159.10704249775469</v>
      </c>
      <c r="K74" s="9">
        <f t="shared" si="23"/>
        <v>5.6366095022453067</v>
      </c>
      <c r="L74">
        <f t="shared" si="24"/>
        <v>3.666538136187588E-2</v>
      </c>
      <c r="P74">
        <f t="shared" si="25"/>
        <v>3.4214426072364273E-2</v>
      </c>
      <c r="AR74" s="9">
        <v>-6.4616129849447361</v>
      </c>
      <c r="AS74" s="43">
        <f>STANDARDIZE(AR74,AVERAGE($AR$2:$AR$258),STDEV($AR$2:$AR$258))</f>
        <v>-0.65639225435765758</v>
      </c>
      <c r="AT74">
        <v>73</v>
      </c>
      <c r="AU74">
        <f t="shared" si="26"/>
        <v>0.28210116731517509</v>
      </c>
      <c r="AV74" s="43">
        <f t="shared" si="27"/>
        <v>-0.5766108994154191</v>
      </c>
      <c r="BE74" s="9">
        <v>-11.66143191951727</v>
      </c>
      <c r="BF74" s="43">
        <f>STANDARDIZE(BE74,AVERAGE($BE$2:$BE$258),STDEV($BE$2:$BE$258))</f>
        <v>-0.64879223555789478</v>
      </c>
      <c r="BG74">
        <v>73</v>
      </c>
      <c r="BH74">
        <f>(BG74-0.5)/$BG$258</f>
        <v>0.28210116731517509</v>
      </c>
      <c r="BI74" s="43">
        <f>_xlfn.NORM.S.INV(BH74)</f>
        <v>-0.5766108994154191</v>
      </c>
      <c r="BT74" s="18"/>
      <c r="BU74" s="18">
        <v>-2.6029332441859765</v>
      </c>
      <c r="CF74" s="9">
        <v>5.6366095022453067</v>
      </c>
    </row>
    <row r="75" spans="1:84" x14ac:dyDescent="0.2">
      <c r="A75" s="3">
        <v>43887</v>
      </c>
      <c r="B75" s="4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  <c r="G75" s="2"/>
      <c r="H75" s="9">
        <f t="shared" si="20"/>
        <v>73.838271962101771</v>
      </c>
      <c r="I75" s="9">
        <f t="shared" si="21"/>
        <v>-1.7205049621017707</v>
      </c>
      <c r="J75">
        <f t="shared" si="22"/>
        <v>159.09603819655104</v>
      </c>
      <c r="K75" s="9">
        <f t="shared" si="23"/>
        <v>5.0388798034489639</v>
      </c>
      <c r="L75">
        <f t="shared" si="24"/>
        <v>2.3856880678262967E-2</v>
      </c>
      <c r="P75">
        <f t="shared" si="25"/>
        <v>3.06996211704871E-2</v>
      </c>
      <c r="AR75" s="9">
        <v>-6.4274409074291299</v>
      </c>
      <c r="AS75" s="43">
        <f>STANDARDIZE(AR75,AVERAGE($AR$2:$AR$258),STDEV($AR$2:$AR$258))</f>
        <v>-0.65292094045371207</v>
      </c>
      <c r="AT75">
        <v>74</v>
      </c>
      <c r="AU75">
        <f t="shared" si="26"/>
        <v>0.28599221789883267</v>
      </c>
      <c r="AV75" s="43">
        <f t="shared" si="27"/>
        <v>-0.56513133617086431</v>
      </c>
      <c r="BE75" s="9">
        <v>-11.481412582107225</v>
      </c>
      <c r="BF75" s="43">
        <f>STANDARDIZE(BE75,AVERAGE($BE$2:$BE$258),STDEV($BE$2:$BE$258))</f>
        <v>-0.63877672895733417</v>
      </c>
      <c r="BG75">
        <v>74</v>
      </c>
      <c r="BH75">
        <f>(BG75-0.5)/$BG$258</f>
        <v>0.28599221789883267</v>
      </c>
      <c r="BI75" s="43">
        <f>_xlfn.NORM.S.INV(BH75)</f>
        <v>-0.56513133617086431</v>
      </c>
      <c r="BT75" s="18"/>
      <c r="BU75" s="18">
        <v>-1.7205049621017707</v>
      </c>
      <c r="CF75" s="9">
        <v>5.0388798034489639</v>
      </c>
    </row>
    <row r="76" spans="1:84" x14ac:dyDescent="0.2">
      <c r="A76" s="3">
        <v>43888</v>
      </c>
      <c r="B76" s="4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  <c r="G76" s="2"/>
      <c r="H76" s="9">
        <f t="shared" si="20"/>
        <v>74.082033680017574</v>
      </c>
      <c r="I76" s="9">
        <f t="shared" si="21"/>
        <v>-6.6784766800175674</v>
      </c>
      <c r="J76">
        <f t="shared" si="22"/>
        <v>159.08503389534738</v>
      </c>
      <c r="K76" s="9">
        <f t="shared" si="23"/>
        <v>-1.5932738953473802</v>
      </c>
      <c r="L76">
        <f t="shared" si="24"/>
        <v>9.9081962099085763E-2</v>
      </c>
      <c r="P76">
        <f t="shared" si="25"/>
        <v>1.0116554004777014E-2</v>
      </c>
      <c r="AR76" s="9">
        <v>-6.2467785973666849</v>
      </c>
      <c r="AS76" s="43">
        <f>STANDARDIZE(AR76,AVERAGE($AR$2:$AR$258),STDEV($AR$2:$AR$258))</f>
        <v>-0.63456865887082448</v>
      </c>
      <c r="AT76">
        <v>75</v>
      </c>
      <c r="AU76">
        <f t="shared" si="26"/>
        <v>0.2898832684824903</v>
      </c>
      <c r="AV76" s="43">
        <f t="shared" si="27"/>
        <v>-0.55372576877889379</v>
      </c>
      <c r="BE76" s="9">
        <v>-11.372927762945636</v>
      </c>
      <c r="BF76" s="43">
        <f>STANDARDIZE(BE76,AVERAGE($BE$2:$BE$258),STDEV($BE$2:$BE$258))</f>
        <v>-0.63274109724128891</v>
      </c>
      <c r="BG76">
        <v>75</v>
      </c>
      <c r="BH76">
        <f>(BG76-0.5)/$BG$258</f>
        <v>0.2898832684824903</v>
      </c>
      <c r="BI76" s="43">
        <f>_xlfn.NORM.S.INV(BH76)</f>
        <v>-0.55372576877889379</v>
      </c>
      <c r="BT76" s="18"/>
      <c r="BU76" s="18">
        <v>-6.6784766800175674</v>
      </c>
      <c r="CF76" s="9">
        <v>-1.5932738953473802</v>
      </c>
    </row>
    <row r="77" spans="1:84" x14ac:dyDescent="0.2">
      <c r="A77" s="3">
        <v>43889</v>
      </c>
      <c r="B77" s="4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  <c r="G77" s="2"/>
      <c r="H77" s="9">
        <f t="shared" si="20"/>
        <v>74.325795397933376</v>
      </c>
      <c r="I77" s="9">
        <f t="shared" si="21"/>
        <v>-6.9616673979333825</v>
      </c>
      <c r="J77">
        <f t="shared" si="22"/>
        <v>159.07402959414372</v>
      </c>
      <c r="K77" s="9">
        <f t="shared" si="23"/>
        <v>1.0039274058562739</v>
      </c>
      <c r="L77">
        <f t="shared" si="24"/>
        <v>0.10334383602402429</v>
      </c>
      <c r="P77">
        <f t="shared" si="25"/>
        <v>6.271490620387378E-3</v>
      </c>
      <c r="AR77" s="9">
        <v>-6.2168723953657405</v>
      </c>
      <c r="AS77" s="43">
        <f>STANDARDIZE(AR77,AVERAGE($AR$2:$AR$258),STDEV($AR$2:$AR$258))</f>
        <v>-0.63153068686655667</v>
      </c>
      <c r="AT77">
        <v>76</v>
      </c>
      <c r="AU77">
        <f t="shared" si="26"/>
        <v>0.29377431906614787</v>
      </c>
      <c r="AV77" s="43">
        <f t="shared" si="27"/>
        <v>-0.54239178435654434</v>
      </c>
      <c r="BE77" s="9">
        <v>-10.84285001590635</v>
      </c>
      <c r="BF77" s="43">
        <f>STANDARDIZE(BE77,AVERAGE($BE$2:$BE$258),STDEV($BE$2:$BE$258))</f>
        <v>-0.60324983674303734</v>
      </c>
      <c r="BG77">
        <v>76</v>
      </c>
      <c r="BH77">
        <f>(BG77-0.5)/$BG$258</f>
        <v>0.29377431906614787</v>
      </c>
      <c r="BI77" s="43">
        <f>_xlfn.NORM.S.INV(BH77)</f>
        <v>-0.54239178435654434</v>
      </c>
      <c r="BT77" s="18"/>
      <c r="BU77" s="18">
        <v>-6.9616673979333825</v>
      </c>
      <c r="CF77" s="9">
        <v>1.0039274058562739</v>
      </c>
    </row>
    <row r="78" spans="1:84" x14ac:dyDescent="0.2">
      <c r="A78" s="3">
        <v>43892</v>
      </c>
      <c r="B78" s="4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  <c r="G78" s="2"/>
      <c r="H78" s="9">
        <f t="shared" si="20"/>
        <v>74.569557115849179</v>
      </c>
      <c r="I78" s="9">
        <f t="shared" si="21"/>
        <v>-0.93378411584917842</v>
      </c>
      <c r="J78">
        <f t="shared" si="22"/>
        <v>159.0630252929401</v>
      </c>
      <c r="K78" s="9">
        <f t="shared" si="23"/>
        <v>3.0582517070598954</v>
      </c>
      <c r="L78">
        <f t="shared" si="24"/>
        <v>1.2681120572322619E-2</v>
      </c>
      <c r="P78">
        <f t="shared" si="25"/>
        <v>1.8863974943029195E-2</v>
      </c>
      <c r="AR78" s="9">
        <v>-5.7157594233439823</v>
      </c>
      <c r="AS78" s="43">
        <f>STANDARDIZE(AR78,AVERAGE($AR$2:$AR$258),STDEV($AR$2:$AR$258))</f>
        <v>-0.58062595546905449</v>
      </c>
      <c r="AT78">
        <v>77</v>
      </c>
      <c r="AU78">
        <f t="shared" si="26"/>
        <v>0.29766536964980544</v>
      </c>
      <c r="AV78" s="43">
        <f t="shared" si="27"/>
        <v>-0.53112705185421827</v>
      </c>
      <c r="BE78" s="9">
        <v>-10.830137401462508</v>
      </c>
      <c r="BF78" s="43">
        <f>STANDARDIZE(BE78,AVERAGE($BE$2:$BE$258),STDEV($BE$2:$BE$258))</f>
        <v>-0.60254256120417304</v>
      </c>
      <c r="BG78">
        <v>77</v>
      </c>
      <c r="BH78">
        <f>(BG78-0.5)/$BG$258</f>
        <v>0.29766536964980544</v>
      </c>
      <c r="BI78" s="43">
        <f>_xlfn.NORM.S.INV(BH78)</f>
        <v>-0.53112705185421827</v>
      </c>
      <c r="BT78" s="18"/>
      <c r="BU78" s="18">
        <v>-0.93378411584917842</v>
      </c>
      <c r="CF78" s="9">
        <v>3.0582517070598954</v>
      </c>
    </row>
    <row r="79" spans="1:84" x14ac:dyDescent="0.2">
      <c r="A79" s="3">
        <v>43893</v>
      </c>
      <c r="B79" s="4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  <c r="G79" s="2"/>
      <c r="H79" s="9">
        <f t="shared" si="20"/>
        <v>74.813318833764981</v>
      </c>
      <c r="I79" s="9">
        <f t="shared" si="21"/>
        <v>-3.5161618337649827</v>
      </c>
      <c r="J79">
        <f t="shared" si="22"/>
        <v>159.05202099173644</v>
      </c>
      <c r="K79" s="9">
        <f t="shared" si="23"/>
        <v>0.74955400826357277</v>
      </c>
      <c r="L79">
        <f t="shared" si="24"/>
        <v>4.9316999186446983E-2</v>
      </c>
      <c r="P79">
        <f t="shared" si="25"/>
        <v>4.6905295411736256E-3</v>
      </c>
      <c r="AR79" s="9">
        <v>-5.6942376520393339</v>
      </c>
      <c r="AS79" s="43">
        <f>STANDARDIZE(AR79,AVERAGE($AR$2:$AR$258),STDEV($AR$2:$AR$258))</f>
        <v>-0.5784397019720805</v>
      </c>
      <c r="AT79">
        <v>78</v>
      </c>
      <c r="AU79">
        <f t="shared" si="26"/>
        <v>0.30155642023346302</v>
      </c>
      <c r="AV79" s="43">
        <f t="shared" si="27"/>
        <v>-0.51992931775308249</v>
      </c>
      <c r="BE79" s="9">
        <v>-10.772322281000413</v>
      </c>
      <c r="BF79" s="43">
        <f>STANDARDIZE(BE79,AVERAGE($BE$2:$BE$258),STDEV($BE$2:$BE$258))</f>
        <v>-0.59932597498109752</v>
      </c>
      <c r="BG79">
        <v>78</v>
      </c>
      <c r="BH79">
        <f>(BG79-0.5)/$BG$258</f>
        <v>0.30155642023346302</v>
      </c>
      <c r="BI79" s="43">
        <f>_xlfn.NORM.S.INV(BH79)</f>
        <v>-0.51992931775308249</v>
      </c>
      <c r="BT79" s="18"/>
      <c r="BU79" s="18">
        <v>-3.5161618337649827</v>
      </c>
      <c r="CF79" s="9">
        <v>0.74955400826357277</v>
      </c>
    </row>
    <row r="80" spans="1:84" x14ac:dyDescent="0.2">
      <c r="A80" s="3">
        <v>43894</v>
      </c>
      <c r="B80" s="4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  <c r="G80" s="2"/>
      <c r="H80" s="9">
        <f t="shared" si="20"/>
        <v>75.05708055168077</v>
      </c>
      <c r="I80" s="9">
        <f t="shared" si="21"/>
        <v>-0.4528405516807652</v>
      </c>
      <c r="J80">
        <f t="shared" si="22"/>
        <v>159.04101669053279</v>
      </c>
      <c r="K80" s="9">
        <f t="shared" si="23"/>
        <v>9.9405963094672245</v>
      </c>
      <c r="L80">
        <f t="shared" si="24"/>
        <v>6.0699036902026639E-3</v>
      </c>
      <c r="P80">
        <f t="shared" si="25"/>
        <v>5.8826496758953434E-2</v>
      </c>
      <c r="AR80" s="9">
        <v>-5.4723706774499306</v>
      </c>
      <c r="AS80" s="43">
        <f>STANDARDIZE(AR80,AVERAGE($AR$2:$AR$258),STDEV($AR$2:$AR$258))</f>
        <v>-0.55590171277997547</v>
      </c>
      <c r="AT80">
        <v>79</v>
      </c>
      <c r="AU80">
        <f t="shared" si="26"/>
        <v>0.30544747081712065</v>
      </c>
      <c r="AV80" s="43">
        <f t="shared" si="27"/>
        <v>-0.50879640202623</v>
      </c>
      <c r="BE80" s="9">
        <v>-10.731751702666145</v>
      </c>
      <c r="BF80" s="43">
        <f>STANDARDIZE(BE80,AVERAGE($BE$2:$BE$258),STDEV($BE$2:$BE$258))</f>
        <v>-0.59706880138551943</v>
      </c>
      <c r="BG80">
        <v>79</v>
      </c>
      <c r="BH80">
        <f>(BG80-0.5)/$BG$258</f>
        <v>0.30544747081712065</v>
      </c>
      <c r="BI80" s="43">
        <f>_xlfn.NORM.S.INV(BH80)</f>
        <v>-0.50879640202623</v>
      </c>
      <c r="BT80" s="18"/>
      <c r="BU80" s="18">
        <v>-0.4528405516807652</v>
      </c>
      <c r="CF80" s="9">
        <v>9.9405963094672245</v>
      </c>
    </row>
    <row r="81" spans="1:84" x14ac:dyDescent="0.2">
      <c r="A81" s="3">
        <v>43895</v>
      </c>
      <c r="B81" s="4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  <c r="G81" s="2"/>
      <c r="H81" s="9">
        <f t="shared" si="20"/>
        <v>75.300842269596572</v>
      </c>
      <c r="I81" s="9">
        <f t="shared" si="21"/>
        <v>-3.1165392695965721</v>
      </c>
      <c r="J81">
        <f t="shared" si="22"/>
        <v>159.03001238932913</v>
      </c>
      <c r="K81" s="9">
        <f t="shared" si="23"/>
        <v>3.7624676106708819</v>
      </c>
      <c r="L81">
        <f t="shared" si="24"/>
        <v>4.3174750466130736E-2</v>
      </c>
      <c r="P81">
        <f t="shared" si="25"/>
        <v>2.311204799306996E-2</v>
      </c>
      <c r="AR81" s="9">
        <v>-5.2634899595341409</v>
      </c>
      <c r="AS81" s="43">
        <f>STANDARDIZE(AR81,AVERAGE($AR$2:$AR$258),STDEV($AR$2:$AR$258))</f>
        <v>-0.53468291096624199</v>
      </c>
      <c r="AT81">
        <v>80</v>
      </c>
      <c r="AU81">
        <f t="shared" si="26"/>
        <v>0.30933852140077822</v>
      </c>
      <c r="AV81" s="43">
        <f t="shared" si="27"/>
        <v>-0.49772619434381726</v>
      </c>
      <c r="BE81" s="9">
        <v>-10.64823522072092</v>
      </c>
      <c r="BF81" s="43">
        <f>STANDARDIZE(BE81,AVERAGE($BE$2:$BE$258),STDEV($BE$2:$BE$258))</f>
        <v>-0.59242230124718853</v>
      </c>
      <c r="BG81">
        <v>80</v>
      </c>
      <c r="BH81">
        <f>(BG81-0.5)/$BG$258</f>
        <v>0.30933852140077822</v>
      </c>
      <c r="BI81" s="43">
        <f>_xlfn.NORM.S.INV(BH81)</f>
        <v>-0.49772619434381726</v>
      </c>
      <c r="BT81" s="18"/>
      <c r="BU81" s="18">
        <v>-3.1165392695965721</v>
      </c>
      <c r="CF81" s="9">
        <v>3.7624676106708819</v>
      </c>
    </row>
    <row r="82" spans="1:84" x14ac:dyDescent="0.2">
      <c r="A82" s="3">
        <v>43896</v>
      </c>
      <c r="B82" s="4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  <c r="G82" s="2"/>
      <c r="H82" s="9">
        <f t="shared" si="20"/>
        <v>75.544603987512374</v>
      </c>
      <c r="I82" s="9">
        <f t="shared" si="21"/>
        <v>-4.3189189875123759</v>
      </c>
      <c r="J82">
        <f t="shared" si="22"/>
        <v>159.01900808812547</v>
      </c>
      <c r="K82" s="9">
        <f t="shared" si="23"/>
        <v>2.8949629118745293</v>
      </c>
      <c r="L82">
        <f t="shared" si="24"/>
        <v>6.0637100050527783E-2</v>
      </c>
      <c r="P82">
        <f t="shared" si="25"/>
        <v>1.7879636290771529E-2</v>
      </c>
      <c r="AR82" s="9">
        <v>-5.2152167790923301</v>
      </c>
      <c r="AS82" s="43">
        <f>STANDARDIZE(AR82,AVERAGE($AR$2:$AR$258),STDEV($AR$2:$AR$258))</f>
        <v>-0.52977915987359048</v>
      </c>
      <c r="AT82">
        <v>81</v>
      </c>
      <c r="AU82">
        <f t="shared" si="26"/>
        <v>0.3132295719844358</v>
      </c>
      <c r="AV82" s="43">
        <f t="shared" si="27"/>
        <v>-0.48671665050407514</v>
      </c>
      <c r="BE82" s="9">
        <v>-10.190680064149291</v>
      </c>
      <c r="BF82" s="43">
        <f>STANDARDIZE(BE82,AVERAGE($BE$2:$BE$258),STDEV($BE$2:$BE$258))</f>
        <v>-0.56696588774909062</v>
      </c>
      <c r="BG82">
        <v>81</v>
      </c>
      <c r="BH82">
        <f>(BG82-0.5)/$BG$258</f>
        <v>0.3132295719844358</v>
      </c>
      <c r="BI82" s="43">
        <f>_xlfn.NORM.S.INV(BH82)</f>
        <v>-0.48671665050407514</v>
      </c>
      <c r="BT82" s="18"/>
      <c r="BU82" s="18">
        <v>-4.3189189875123759</v>
      </c>
      <c r="CF82" s="9">
        <v>2.8949629118745293</v>
      </c>
    </row>
    <row r="83" spans="1:84" x14ac:dyDescent="0.2">
      <c r="A83" s="3">
        <v>43899</v>
      </c>
      <c r="B83" s="4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  <c r="G83" s="2"/>
      <c r="H83" s="9">
        <f t="shared" si="20"/>
        <v>75.788365705428177</v>
      </c>
      <c r="I83" s="9">
        <f t="shared" si="21"/>
        <v>-10.196057705428174</v>
      </c>
      <c r="J83">
        <f t="shared" si="22"/>
        <v>159.00800378692182</v>
      </c>
      <c r="K83" s="9">
        <f t="shared" si="23"/>
        <v>-8.119941786921828</v>
      </c>
      <c r="L83">
        <f t="shared" si="24"/>
        <v>0.15544593590803626</v>
      </c>
      <c r="P83">
        <f t="shared" si="25"/>
        <v>5.3814342097665939E-2</v>
      </c>
      <c r="AR83" s="9">
        <v>-4.9568883432607151</v>
      </c>
      <c r="AS83" s="43">
        <f>STANDARDIZE(AR83,AVERAGE($AR$2:$AR$258),STDEV($AR$2:$AR$258))</f>
        <v>-0.50353729352299381</v>
      </c>
      <c r="AT83">
        <v>82</v>
      </c>
      <c r="AU83">
        <f t="shared" si="26"/>
        <v>0.31712062256809337</v>
      </c>
      <c r="AV83" s="43">
        <f t="shared" si="27"/>
        <v>-0.47576578907363032</v>
      </c>
      <c r="BE83" s="9">
        <v>-9.9770850038698029</v>
      </c>
      <c r="BF83" s="43">
        <f>STANDARDIZE(BE83,AVERAGE($BE$2:$BE$258),STDEV($BE$2:$BE$258))</f>
        <v>-0.55508237141771133</v>
      </c>
      <c r="BG83">
        <v>82</v>
      </c>
      <c r="BH83">
        <f>(BG83-0.5)/$BG$258</f>
        <v>0.31712062256809337</v>
      </c>
      <c r="BI83" s="43">
        <f>_xlfn.NORM.S.INV(BH83)</f>
        <v>-0.47576578907363032</v>
      </c>
      <c r="BT83" s="18"/>
      <c r="BU83" s="18">
        <v>-10.196057705428174</v>
      </c>
      <c r="CF83" s="9">
        <v>-8.119941786921828</v>
      </c>
    </row>
    <row r="84" spans="1:84" x14ac:dyDescent="0.2">
      <c r="A84" s="3">
        <v>43900</v>
      </c>
      <c r="B84" s="4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  <c r="G84" s="2"/>
      <c r="H84" s="9">
        <f t="shared" si="20"/>
        <v>76.032127423343979</v>
      </c>
      <c r="I84" s="9">
        <f t="shared" si="21"/>
        <v>-5.7157594233439823</v>
      </c>
      <c r="J84">
        <f t="shared" si="22"/>
        <v>158.99699948571816</v>
      </c>
      <c r="K84" s="9">
        <f t="shared" si="23"/>
        <v>0.60715651428182582</v>
      </c>
      <c r="L84">
        <f t="shared" si="24"/>
        <v>8.1286329000155158E-2</v>
      </c>
      <c r="P84">
        <f t="shared" si="25"/>
        <v>3.8041397511091495E-3</v>
      </c>
      <c r="AR84" s="9">
        <v>-4.8976662416183387</v>
      </c>
      <c r="AS84" s="43">
        <f>STANDARDIZE(AR84,AVERAGE($AR$2:$AR$258),STDEV($AR$2:$AR$258))</f>
        <v>-0.49752131440208247</v>
      </c>
      <c r="AT84">
        <v>83</v>
      </c>
      <c r="AU84">
        <f t="shared" si="26"/>
        <v>0.321011673151751</v>
      </c>
      <c r="AV84" s="43">
        <f t="shared" si="27"/>
        <v>-0.46487168822195368</v>
      </c>
      <c r="BE84" s="9">
        <v>-9.586238666556568</v>
      </c>
      <c r="BF84" s="43">
        <f>STANDARDIZE(BE84,AVERAGE($BE$2:$BE$258),STDEV($BE$2:$BE$258))</f>
        <v>-0.53333735153549044</v>
      </c>
      <c r="BG84">
        <v>83</v>
      </c>
      <c r="BH84">
        <f>(BG84-0.5)/$BG$258</f>
        <v>0.321011673151751</v>
      </c>
      <c r="BI84" s="43">
        <f>_xlfn.NORM.S.INV(BH84)</f>
        <v>-0.46487168822195368</v>
      </c>
      <c r="BT84" s="18"/>
      <c r="BU84" s="18">
        <v>-5.7157594233439823</v>
      </c>
      <c r="CF84" s="9">
        <v>0.60715651428182582</v>
      </c>
    </row>
    <row r="85" spans="1:84" x14ac:dyDescent="0.2">
      <c r="A85" s="3">
        <v>43901</v>
      </c>
      <c r="B85" s="4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  <c r="G85" s="2"/>
      <c r="H85" s="9">
        <f t="shared" si="20"/>
        <v>76.275889141259768</v>
      </c>
      <c r="I85" s="9">
        <f t="shared" si="21"/>
        <v>-8.4016441412597658</v>
      </c>
      <c r="J85">
        <f t="shared" si="22"/>
        <v>158.98599518451451</v>
      </c>
      <c r="K85" s="9">
        <f t="shared" si="23"/>
        <v>-7.5747711845145034</v>
      </c>
      <c r="L85">
        <f t="shared" si="24"/>
        <v>0.12378250603391265</v>
      </c>
      <c r="P85">
        <f t="shared" si="25"/>
        <v>5.0027804969825111E-2</v>
      </c>
      <c r="AR85" s="9">
        <v>-4.8258888566079179</v>
      </c>
      <c r="AS85" s="43">
        <f>STANDARDIZE(AR85,AVERAGE($AR$2:$AR$258),STDEV($AR$2:$AR$258))</f>
        <v>-0.49022992761233497</v>
      </c>
      <c r="AT85">
        <v>84</v>
      </c>
      <c r="AU85">
        <f t="shared" si="26"/>
        <v>0.32490272373540857</v>
      </c>
      <c r="AV85" s="43">
        <f t="shared" si="27"/>
        <v>-0.45403248273600566</v>
      </c>
      <c r="BE85" s="9">
        <v>-9.3664183653529278</v>
      </c>
      <c r="BF85" s="43">
        <f>STANDARDIZE(BE85,AVERAGE($BE$2:$BE$258),STDEV($BE$2:$BE$258))</f>
        <v>-0.52110748940336027</v>
      </c>
      <c r="BG85">
        <v>84</v>
      </c>
      <c r="BH85">
        <f>(BG85-0.5)/$BG$258</f>
        <v>0.32490272373540857</v>
      </c>
      <c r="BI85" s="43">
        <f>_xlfn.NORM.S.INV(BH85)</f>
        <v>-0.45403248273600566</v>
      </c>
      <c r="BT85" s="18"/>
      <c r="BU85" s="18">
        <v>-8.4016441412597658</v>
      </c>
      <c r="CF85" s="9">
        <v>-7.5747711845145034</v>
      </c>
    </row>
    <row r="86" spans="1:84" x14ac:dyDescent="0.2">
      <c r="A86" s="3">
        <v>43902</v>
      </c>
      <c r="B86" s="4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  <c r="G86" s="2"/>
      <c r="H86" s="9">
        <f t="shared" si="20"/>
        <v>76.51965085917557</v>
      </c>
      <c r="I86" s="9">
        <f t="shared" si="21"/>
        <v>-15.348309859175572</v>
      </c>
      <c r="J86">
        <f t="shared" si="22"/>
        <v>158.97499088331085</v>
      </c>
      <c r="K86" s="9">
        <f t="shared" si="23"/>
        <v>-25.864593883310846</v>
      </c>
      <c r="L86">
        <f t="shared" si="24"/>
        <v>0.25090687253652938</v>
      </c>
      <c r="P86">
        <f t="shared" si="25"/>
        <v>0.19430934371949055</v>
      </c>
      <c r="AR86" s="9">
        <v>-4.6750477028605246</v>
      </c>
      <c r="AS86" s="43">
        <f>STANDARDIZE(AR86,AVERAGE($AR$2:$AR$258),STDEV($AR$2:$AR$258))</f>
        <v>-0.47490697880855309</v>
      </c>
      <c r="AT86">
        <v>85</v>
      </c>
      <c r="AU86">
        <f t="shared" si="26"/>
        <v>0.32879377431906615</v>
      </c>
      <c r="AV86" s="43">
        <f t="shared" si="27"/>
        <v>-0.44324636120228017</v>
      </c>
      <c r="BE86" s="9">
        <v>-9.3617778713712028</v>
      </c>
      <c r="BF86" s="43">
        <f>STANDARDIZE(BE86,AVERAGE($BE$2:$BE$258),STDEV($BE$2:$BE$258))</f>
        <v>-0.52084931214989127</v>
      </c>
      <c r="BG86">
        <v>85</v>
      </c>
      <c r="BH86">
        <f>(BG86-0.5)/$BG$258</f>
        <v>0.32879377431906615</v>
      </c>
      <c r="BI86" s="43">
        <f>_xlfn.NORM.S.INV(BH86)</f>
        <v>-0.44324636120228017</v>
      </c>
      <c r="BT86" s="18"/>
      <c r="BU86" s="18">
        <v>-15.348309859175572</v>
      </c>
      <c r="CF86" s="9">
        <v>-25.864593883310846</v>
      </c>
    </row>
    <row r="87" spans="1:84" x14ac:dyDescent="0.2">
      <c r="A87" s="3">
        <v>43903</v>
      </c>
      <c r="B87" s="4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  <c r="G87" s="2"/>
      <c r="H87" s="9">
        <f t="shared" si="20"/>
        <v>76.763412577091373</v>
      </c>
      <c r="I87" s="9">
        <f t="shared" si="21"/>
        <v>-8.263237577091374</v>
      </c>
      <c r="J87">
        <f t="shared" si="22"/>
        <v>158.96398658210722</v>
      </c>
      <c r="K87" s="9">
        <f t="shared" si="23"/>
        <v>-11.481412582107225</v>
      </c>
      <c r="L87">
        <f t="shared" si="24"/>
        <v>0.12063089732385901</v>
      </c>
      <c r="P87">
        <f t="shared" si="25"/>
        <v>7.7849282601395509E-2</v>
      </c>
      <c r="AR87" s="9">
        <v>-4.5821271386921296</v>
      </c>
      <c r="AS87" s="43">
        <f>STANDARDIZE(AR87,AVERAGE($AR$2:$AR$258),STDEV($AR$2:$AR$258))</f>
        <v>-0.46546779717808606</v>
      </c>
      <c r="AT87">
        <v>86</v>
      </c>
      <c r="AU87">
        <f t="shared" si="26"/>
        <v>0.33268482490272372</v>
      </c>
      <c r="AV87" s="43">
        <f t="shared" si="27"/>
        <v>-0.43251156334448121</v>
      </c>
      <c r="BE87" s="9">
        <v>-8.119941786921828</v>
      </c>
      <c r="BF87" s="43">
        <f>STANDARDIZE(BE87,AVERAGE($BE$2:$BE$258),STDEV($BE$2:$BE$258))</f>
        <v>-0.45175885953764272</v>
      </c>
      <c r="BG87">
        <v>86</v>
      </c>
      <c r="BH87">
        <f>(BG87-0.5)/$BG$258</f>
        <v>0.33268482490272372</v>
      </c>
      <c r="BI87" s="43">
        <f>_xlfn.NORM.S.INV(BH87)</f>
        <v>-0.43251156334448121</v>
      </c>
      <c r="BT87" s="18"/>
      <c r="BU87" s="18">
        <v>-8.263237577091374</v>
      </c>
      <c r="CF87" s="9">
        <v>-11.481412582107225</v>
      </c>
    </row>
    <row r="88" spans="1:84" x14ac:dyDescent="0.2">
      <c r="A88" s="3">
        <v>43906</v>
      </c>
      <c r="B88" s="4">
        <v>87</v>
      </c>
      <c r="C88" s="1">
        <v>59.687832</v>
      </c>
      <c r="D88" s="2">
        <v>322423600</v>
      </c>
      <c r="E88" s="1">
        <v>133.524979</v>
      </c>
      <c r="F88" s="2">
        <v>5891000</v>
      </c>
      <c r="G88" s="2"/>
      <c r="H88" s="9">
        <f t="shared" si="20"/>
        <v>77.007174295007175</v>
      </c>
      <c r="I88" s="9">
        <f t="shared" si="21"/>
        <v>-17.319342295007175</v>
      </c>
      <c r="J88">
        <f t="shared" si="22"/>
        <v>158.95298228090357</v>
      </c>
      <c r="K88" s="9">
        <f t="shared" si="23"/>
        <v>-25.428003280903567</v>
      </c>
      <c r="L88">
        <f t="shared" si="24"/>
        <v>0.2901653773420213</v>
      </c>
      <c r="P88">
        <f t="shared" si="25"/>
        <v>0.19043630241577172</v>
      </c>
      <c r="AR88" s="9">
        <v>-4.5130497257034961</v>
      </c>
      <c r="AS88" s="43">
        <f>STANDARDIZE(AR88,AVERAGE($AR$2:$AR$258),STDEV($AR$2:$AR$258))</f>
        <v>-0.45845068257489824</v>
      </c>
      <c r="AT88">
        <v>87</v>
      </c>
      <c r="AU88">
        <f t="shared" si="26"/>
        <v>0.33657587548638135</v>
      </c>
      <c r="AV88" s="43">
        <f t="shared" si="27"/>
        <v>-0.421826377505997</v>
      </c>
      <c r="BE88" s="9">
        <v>-8.0282485701675341</v>
      </c>
      <c r="BF88" s="43">
        <f>STANDARDIZE(BE88,AVERAGE($BE$2:$BE$258),STDEV($BE$2:$BE$258))</f>
        <v>-0.44665744081873338</v>
      </c>
      <c r="BG88">
        <v>87</v>
      </c>
      <c r="BH88">
        <f>(BG88-0.5)/$BG$258</f>
        <v>0.33657587548638135</v>
      </c>
      <c r="BI88" s="43">
        <f>_xlfn.NORM.S.INV(BH88)</f>
        <v>-0.421826377505997</v>
      </c>
      <c r="BT88" s="18"/>
      <c r="BU88" s="18">
        <v>-17.319342295007175</v>
      </c>
      <c r="CF88" s="9">
        <v>-25.428003280903567</v>
      </c>
    </row>
    <row r="89" spans="1:84" x14ac:dyDescent="0.2">
      <c r="A89" s="3">
        <v>43907</v>
      </c>
      <c r="B89" s="4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  <c r="G89" s="2"/>
      <c r="H89" s="9">
        <f t="shared" si="20"/>
        <v>77.250936012922978</v>
      </c>
      <c r="I89" s="9">
        <f t="shared" si="21"/>
        <v>-14.938627012922979</v>
      </c>
      <c r="J89">
        <f t="shared" si="22"/>
        <v>158.94197797969991</v>
      </c>
      <c r="K89" s="9">
        <f t="shared" si="23"/>
        <v>-28.842230979699906</v>
      </c>
      <c r="L89">
        <f t="shared" si="24"/>
        <v>0.23973797878237796</v>
      </c>
      <c r="P89">
        <f t="shared" si="25"/>
        <v>0.22169321343645584</v>
      </c>
      <c r="AR89" s="9">
        <v>-4.3722525491131421</v>
      </c>
      <c r="AS89" s="43">
        <f>STANDARDIZE(AR89,AVERAGE($AR$2:$AR$258),STDEV($AR$2:$AR$258))</f>
        <v>-0.44414803455734214</v>
      </c>
      <c r="AT89">
        <v>88</v>
      </c>
      <c r="AU89">
        <f t="shared" si="26"/>
        <v>0.34046692607003892</v>
      </c>
      <c r="AV89" s="43">
        <f t="shared" si="27"/>
        <v>-0.41118913826718539</v>
      </c>
      <c r="BE89" s="9">
        <v>-7.8915414617419799</v>
      </c>
      <c r="BF89" s="43">
        <f>STANDARDIZE(BE89,AVERAGE($BE$2:$BE$258),STDEV($BE$2:$BE$258))</f>
        <v>-0.43905164153917609</v>
      </c>
      <c r="BG89">
        <v>88</v>
      </c>
      <c r="BH89">
        <f>(BG89-0.5)/$BG$258</f>
        <v>0.34046692607003892</v>
      </c>
      <c r="BI89" s="43">
        <f>_xlfn.NORM.S.INV(BH89)</f>
        <v>-0.41118913826718539</v>
      </c>
      <c r="BT89" s="18"/>
      <c r="BU89" s="18">
        <v>-14.938627012922979</v>
      </c>
      <c r="CF89" s="9">
        <v>-28.842230979699906</v>
      </c>
    </row>
    <row r="90" spans="1:84" x14ac:dyDescent="0.2">
      <c r="A90" s="3">
        <v>43908</v>
      </c>
      <c r="B90" s="4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  <c r="G90" s="2"/>
      <c r="H90" s="9">
        <f t="shared" si="20"/>
        <v>77.494697730838766</v>
      </c>
      <c r="I90" s="9">
        <f t="shared" si="21"/>
        <v>-16.707786730838762</v>
      </c>
      <c r="J90">
        <f t="shared" si="22"/>
        <v>158.93097367849626</v>
      </c>
      <c r="K90" s="9">
        <f t="shared" si="23"/>
        <v>-40.863972678496253</v>
      </c>
      <c r="L90">
        <f t="shared" si="24"/>
        <v>0.27485829524778388</v>
      </c>
      <c r="P90">
        <f t="shared" si="25"/>
        <v>0.34610833113730272</v>
      </c>
      <c r="AR90" s="9">
        <v>-4.3189189875123759</v>
      </c>
      <c r="AS90" s="43">
        <f>STANDARDIZE(AR90,AVERAGE($AR$2:$AR$258),STDEV($AR$2:$AR$258))</f>
        <v>-0.43873023302487402</v>
      </c>
      <c r="AT90">
        <v>89</v>
      </c>
      <c r="AU90">
        <f t="shared" si="26"/>
        <v>0.3443579766536965</v>
      </c>
      <c r="AV90" s="43">
        <f t="shared" si="27"/>
        <v>-0.40059822418825786</v>
      </c>
      <c r="BE90" s="9">
        <v>-7.5747711845145034</v>
      </c>
      <c r="BF90" s="43">
        <f>STANDARDIZE(BE90,AVERAGE($BE$2:$BE$258),STDEV($BE$2:$BE$258))</f>
        <v>-0.42142789706773254</v>
      </c>
      <c r="BG90">
        <v>89</v>
      </c>
      <c r="BH90">
        <f>(BG90-0.5)/$BG$258</f>
        <v>0.3443579766536965</v>
      </c>
      <c r="BI90" s="43">
        <f>_xlfn.NORM.S.INV(BH90)</f>
        <v>-0.40059822418825786</v>
      </c>
      <c r="BT90" s="18"/>
      <c r="BU90" s="18">
        <v>-16.707786730838762</v>
      </c>
      <c r="CF90" s="9">
        <v>-40.863972678496253</v>
      </c>
    </row>
    <row r="91" spans="1:84" x14ac:dyDescent="0.2">
      <c r="A91" s="3">
        <v>43909</v>
      </c>
      <c r="B91" s="4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  <c r="G91" s="2"/>
      <c r="H91" s="9">
        <f t="shared" si="20"/>
        <v>77.738459448754568</v>
      </c>
      <c r="I91" s="9">
        <f t="shared" si="21"/>
        <v>-17.417303448754566</v>
      </c>
      <c r="J91">
        <f t="shared" si="22"/>
        <v>158.9199693772926</v>
      </c>
      <c r="K91" s="9">
        <f t="shared" si="23"/>
        <v>-41.494584377292597</v>
      </c>
      <c r="L91">
        <f t="shared" si="24"/>
        <v>0.28874286574936603</v>
      </c>
      <c r="P91">
        <f t="shared" si="25"/>
        <v>0.35336979629483517</v>
      </c>
      <c r="AR91" s="9">
        <v>-4.3130204970081252</v>
      </c>
      <c r="AS91" s="43">
        <f>STANDARDIZE(AR91,AVERAGE($AR$2:$AR$258),STDEV($AR$2:$AR$258))</f>
        <v>-0.43813104463516184</v>
      </c>
      <c r="AT91">
        <v>90</v>
      </c>
      <c r="AU91">
        <f t="shared" si="26"/>
        <v>0.34824902723735407</v>
      </c>
      <c r="AV91" s="43">
        <f t="shared" si="27"/>
        <v>-0.39005205566925522</v>
      </c>
      <c r="BE91" s="9">
        <v>-6.9528609797967533</v>
      </c>
      <c r="BF91" s="43">
        <f>STANDARDIZE(BE91,AVERAGE($BE$2:$BE$258),STDEV($BE$2:$BE$258))</f>
        <v>-0.38682747108061249</v>
      </c>
      <c r="BG91">
        <v>90</v>
      </c>
      <c r="BH91">
        <f>(BG91-0.5)/$BG$258</f>
        <v>0.34824902723735407</v>
      </c>
      <c r="BI91" s="43">
        <f>_xlfn.NORM.S.INV(BH91)</f>
        <v>-0.39005205566925522</v>
      </c>
      <c r="BT91" s="18"/>
      <c r="BU91" s="18">
        <v>-17.417303448754566</v>
      </c>
      <c r="CF91" s="9">
        <v>-41.494584377292597</v>
      </c>
    </row>
    <row r="92" spans="1:84" x14ac:dyDescent="0.2">
      <c r="A92" s="3">
        <v>43910</v>
      </c>
      <c r="B92" s="4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  <c r="G92" s="2"/>
      <c r="H92" s="9">
        <f t="shared" si="20"/>
        <v>77.982221166670371</v>
      </c>
      <c r="I92" s="9">
        <f t="shared" si="21"/>
        <v>-21.490587166670373</v>
      </c>
      <c r="J92">
        <f t="shared" si="22"/>
        <v>158.90896507608895</v>
      </c>
      <c r="K92" s="9">
        <f t="shared" si="23"/>
        <v>-47.860244076088946</v>
      </c>
      <c r="L92">
        <f t="shared" si="24"/>
        <v>0.3804207038279398</v>
      </c>
      <c r="P92">
        <f t="shared" si="25"/>
        <v>0.43098419905339519</v>
      </c>
      <c r="AR92" s="9">
        <v>-4.1811841132815317</v>
      </c>
      <c r="AS92" s="43">
        <f>STANDARDIZE(AR92,AVERAGE($AR$2:$AR$258),STDEV($AR$2:$AR$258))</f>
        <v>-0.42473866392120008</v>
      </c>
      <c r="AT92">
        <v>91</v>
      </c>
      <c r="AU92">
        <f t="shared" si="26"/>
        <v>0.3521400778210117</v>
      </c>
      <c r="AV92" s="43">
        <f t="shared" si="27"/>
        <v>-0.37954909291924255</v>
      </c>
      <c r="BE92" s="9">
        <v>-6.774278268963883</v>
      </c>
      <c r="BF92" s="43">
        <f>STANDARDIZE(BE92,AVERAGE($BE$2:$BE$258),STDEV($BE$2:$BE$258))</f>
        <v>-0.37689189224322023</v>
      </c>
      <c r="BG92">
        <v>91</v>
      </c>
      <c r="BH92">
        <f>(BG92-0.5)/$BG$258</f>
        <v>0.3521400778210117</v>
      </c>
      <c r="BI92" s="43">
        <f>_xlfn.NORM.S.INV(BH92)</f>
        <v>-0.37954909291924255</v>
      </c>
      <c r="BT92" s="18"/>
      <c r="BU92" s="18">
        <v>-21.490587166670373</v>
      </c>
      <c r="CF92" s="9">
        <v>-47.860244076088946</v>
      </c>
    </row>
    <row r="93" spans="1:84" x14ac:dyDescent="0.2">
      <c r="A93" s="3">
        <v>43913</v>
      </c>
      <c r="B93" s="4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  <c r="G93" s="2"/>
      <c r="H93" s="9">
        <f t="shared" si="20"/>
        <v>78.225982884586159</v>
      </c>
      <c r="I93" s="9">
        <f t="shared" si="21"/>
        <v>-22.934463884586158</v>
      </c>
      <c r="J93">
        <f t="shared" si="22"/>
        <v>158.89796077488529</v>
      </c>
      <c r="K93" s="9">
        <f t="shared" si="23"/>
        <v>-56.377788774885289</v>
      </c>
      <c r="L93">
        <f t="shared" si="24"/>
        <v>0.41479171307603535</v>
      </c>
      <c r="P93">
        <f t="shared" si="25"/>
        <v>0.54991898350390289</v>
      </c>
      <c r="AR93" s="9">
        <v>-4.1664754207763366</v>
      </c>
      <c r="AS93" s="43">
        <f>STANDARDIZE(AR93,AVERAGE($AR$2:$AR$258),STDEV($AR$2:$AR$258))</f>
        <v>-0.42324450575130762</v>
      </c>
      <c r="AT93">
        <v>92</v>
      </c>
      <c r="AU93">
        <f t="shared" si="26"/>
        <v>0.35603112840466927</v>
      </c>
      <c r="AV93" s="43">
        <f t="shared" si="27"/>
        <v>-0.3690878340274471</v>
      </c>
      <c r="BE93" s="9">
        <v>-6.1304451605383292</v>
      </c>
      <c r="BF93" s="43">
        <f>STANDARDIZE(BE93,AVERAGE($BE$2:$BE$258),STDEV($BE$2:$BE$258))</f>
        <v>-0.3410717695837987</v>
      </c>
      <c r="BG93">
        <v>92</v>
      </c>
      <c r="BH93">
        <f>(BG93-0.5)/$BG$258</f>
        <v>0.35603112840466927</v>
      </c>
      <c r="BI93" s="43">
        <f>_xlfn.NORM.S.INV(BH93)</f>
        <v>-0.3690878340274471</v>
      </c>
      <c r="BT93" s="18"/>
      <c r="BU93" s="18">
        <v>-22.934463884586158</v>
      </c>
      <c r="CF93" s="9">
        <v>-56.377788774885289</v>
      </c>
    </row>
    <row r="94" spans="1:84" x14ac:dyDescent="0.2">
      <c r="A94" s="3">
        <v>43914</v>
      </c>
      <c r="B94" s="4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  <c r="G94" s="2"/>
      <c r="H94" s="9">
        <f t="shared" si="20"/>
        <v>78.469744602501976</v>
      </c>
      <c r="I94" s="9">
        <f t="shared" si="21"/>
        <v>-17.631083602501974</v>
      </c>
      <c r="J94">
        <f t="shared" si="22"/>
        <v>158.88695647368164</v>
      </c>
      <c r="K94" s="9">
        <f t="shared" si="23"/>
        <v>-40.918671473681641</v>
      </c>
      <c r="L94">
        <f t="shared" si="24"/>
        <v>0.28980065163666197</v>
      </c>
      <c r="P94">
        <f t="shared" si="25"/>
        <v>0.34686162873082071</v>
      </c>
      <c r="AR94" s="9">
        <v>-3.7332873699551357</v>
      </c>
      <c r="AS94" s="43">
        <f>STANDARDIZE(AR94,AVERAGE($AR$2:$AR$258),STDEV($AR$2:$AR$258))</f>
        <v>-0.37923981498727904</v>
      </c>
      <c r="AT94">
        <v>93</v>
      </c>
      <c r="AU94">
        <f t="shared" si="26"/>
        <v>0.35992217898832685</v>
      </c>
      <c r="AV94" s="43">
        <f t="shared" si="27"/>
        <v>-0.35866681312958693</v>
      </c>
      <c r="BE94" s="9">
        <v>-5.859952714702672</v>
      </c>
      <c r="BF94" s="43">
        <f>STANDARDIZE(BE94,AVERAGE($BE$2:$BE$258),STDEV($BE$2:$BE$258))</f>
        <v>-0.326022725877466</v>
      </c>
      <c r="BG94">
        <v>93</v>
      </c>
      <c r="BH94">
        <f>(BG94-0.5)/$BG$258</f>
        <v>0.35992217898832685</v>
      </c>
      <c r="BI94" s="43">
        <f>_xlfn.NORM.S.INV(BH94)</f>
        <v>-0.35866681312958693</v>
      </c>
      <c r="BT94" s="18"/>
      <c r="BU94" s="18">
        <v>-17.631083602501974</v>
      </c>
      <c r="CF94" s="9">
        <v>-40.918671473681641</v>
      </c>
    </row>
    <row r="95" spans="1:84" x14ac:dyDescent="0.2">
      <c r="A95" s="3">
        <v>43915</v>
      </c>
      <c r="B95" s="4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  <c r="G95" s="2"/>
      <c r="H95" s="9">
        <f t="shared" si="20"/>
        <v>78.713506320417764</v>
      </c>
      <c r="I95" s="9">
        <f t="shared" si="21"/>
        <v>-18.209989320417762</v>
      </c>
      <c r="J95">
        <f t="shared" si="22"/>
        <v>158.87595217247801</v>
      </c>
      <c r="K95" s="9">
        <f t="shared" si="23"/>
        <v>-30.898474172478004</v>
      </c>
      <c r="L95">
        <f t="shared" si="24"/>
        <v>0.30097406272130861</v>
      </c>
      <c r="P95">
        <f t="shared" si="25"/>
        <v>0.24143681103387585</v>
      </c>
      <c r="AR95" s="9">
        <v>-3.5161618337649827</v>
      </c>
      <c r="AS95" s="43">
        <f>STANDARDIZE(AR95,AVERAGE($AR$2:$AR$258),STDEV($AR$2:$AR$258))</f>
        <v>-0.3571834769629294</v>
      </c>
      <c r="AT95">
        <v>94</v>
      </c>
      <c r="AU95">
        <f t="shared" si="26"/>
        <v>0.36381322957198442</v>
      </c>
      <c r="AV95" s="43">
        <f t="shared" si="27"/>
        <v>-0.3482845986631356</v>
      </c>
      <c r="BE95" s="9">
        <v>-5.7983176785930937</v>
      </c>
      <c r="BF95" s="43">
        <f>STANDARDIZE(BE95,AVERAGE($BE$2:$BE$258),STDEV($BE$2:$BE$258))</f>
        <v>-0.32259361587260477</v>
      </c>
      <c r="BG95">
        <v>94</v>
      </c>
      <c r="BH95">
        <f>(BG95-0.5)/$BG$258</f>
        <v>0.36381322957198442</v>
      </c>
      <c r="BI95" s="43">
        <f>_xlfn.NORM.S.INV(BH95)</f>
        <v>-0.3482845986631356</v>
      </c>
      <c r="BT95" s="18"/>
      <c r="BU95" s="18">
        <v>-18.209989320417762</v>
      </c>
      <c r="CF95" s="9">
        <v>-30.898474172478004</v>
      </c>
    </row>
    <row r="96" spans="1:84" x14ac:dyDescent="0.2">
      <c r="A96" s="3">
        <v>43916</v>
      </c>
      <c r="B96" s="4">
        <v>95</v>
      </c>
      <c r="C96" s="1">
        <v>63.687393</v>
      </c>
      <c r="D96" s="2">
        <v>252087200</v>
      </c>
      <c r="E96" s="1">
        <v>135.627487</v>
      </c>
      <c r="F96" s="2">
        <v>5594400</v>
      </c>
      <c r="G96" s="2"/>
      <c r="H96" s="9">
        <f t="shared" si="20"/>
        <v>78.957268038333567</v>
      </c>
      <c r="I96" s="9">
        <f t="shared" si="21"/>
        <v>-15.269875038333566</v>
      </c>
      <c r="J96">
        <f t="shared" si="22"/>
        <v>158.86494787127435</v>
      </c>
      <c r="K96" s="9">
        <f t="shared" si="23"/>
        <v>-23.237460871274351</v>
      </c>
      <c r="L96">
        <f t="shared" si="24"/>
        <v>0.23976291568935104</v>
      </c>
      <c r="P96">
        <f t="shared" si="25"/>
        <v>0.17133297523439589</v>
      </c>
      <c r="AR96" s="9">
        <v>-3.4252182670289244</v>
      </c>
      <c r="AS96" s="43">
        <f>STANDARDIZE(AR96,AVERAGE($AR$2:$AR$258),STDEV($AR$2:$AR$258))</f>
        <v>-0.34794512534263078</v>
      </c>
      <c r="AT96">
        <v>95</v>
      </c>
      <c r="AU96">
        <f t="shared" si="26"/>
        <v>0.36770428015564205</v>
      </c>
      <c r="AV96" s="43">
        <f t="shared" si="27"/>
        <v>-0.33793979170571276</v>
      </c>
      <c r="BE96" s="9">
        <v>-5.4680510761857875</v>
      </c>
      <c r="BF96" s="43">
        <f>STANDARDIZE(BE96,AVERAGE($BE$2:$BE$258),STDEV($BE$2:$BE$258))</f>
        <v>-0.30421899354622273</v>
      </c>
      <c r="BG96">
        <v>95</v>
      </c>
      <c r="BH96">
        <f>(BG96-0.5)/$BG$258</f>
        <v>0.36770428015564205</v>
      </c>
      <c r="BI96" s="43">
        <f>_xlfn.NORM.S.INV(BH96)</f>
        <v>-0.33793979170571276</v>
      </c>
      <c r="BT96" s="18"/>
      <c r="BU96" s="18">
        <v>-15.269875038333566</v>
      </c>
      <c r="CF96" s="9">
        <v>-23.237460871274351</v>
      </c>
    </row>
    <row r="97" spans="1:84" x14ac:dyDescent="0.2">
      <c r="A97" s="3">
        <v>43917</v>
      </c>
      <c r="B97" s="4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  <c r="G97" s="2"/>
      <c r="H97" s="9">
        <f t="shared" si="20"/>
        <v>79.201029756249369</v>
      </c>
      <c r="I97" s="9">
        <f t="shared" si="21"/>
        <v>-18.150435756249372</v>
      </c>
      <c r="J97">
        <f t="shared" si="22"/>
        <v>158.8539435700707</v>
      </c>
      <c r="K97" s="9">
        <f t="shared" si="23"/>
        <v>-29.27734457007071</v>
      </c>
      <c r="L97">
        <f t="shared" si="24"/>
        <v>0.29730154232814465</v>
      </c>
      <c r="P97">
        <f t="shared" si="25"/>
        <v>0.22594623408869308</v>
      </c>
      <c r="AR97" s="9">
        <v>-3.1759532924395302</v>
      </c>
      <c r="AS97" s="43">
        <f>STANDARDIZE(AR97,AVERAGE($AR$2:$AR$258),STDEV($AR$2:$AR$258))</f>
        <v>-0.32262395569283103</v>
      </c>
      <c r="AT97">
        <v>96</v>
      </c>
      <c r="AU97">
        <f t="shared" si="26"/>
        <v>0.37159533073929962</v>
      </c>
      <c r="AV97" s="43">
        <f t="shared" si="27"/>
        <v>-0.3276310243911994</v>
      </c>
      <c r="BE97" s="9">
        <v>-5.0969641725748431</v>
      </c>
      <c r="BF97" s="43">
        <f>STANDARDIZE(BE97,AVERAGE($BE$2:$BE$258),STDEV($BE$2:$BE$258))</f>
        <v>-0.28357330411102971</v>
      </c>
      <c r="BG97">
        <v>96</v>
      </c>
      <c r="BH97">
        <f>(BG97-0.5)/$BG$258</f>
        <v>0.37159533073929962</v>
      </c>
      <c r="BI97" s="43">
        <f>_xlfn.NORM.S.INV(BH97)</f>
        <v>-0.3276310243911994</v>
      </c>
      <c r="BT97" s="18"/>
      <c r="BU97" s="18">
        <v>-18.150435756249372</v>
      </c>
      <c r="CF97" s="9">
        <v>-29.27734457007071</v>
      </c>
    </row>
    <row r="98" spans="1:84" x14ac:dyDescent="0.2">
      <c r="A98" s="3">
        <v>43920</v>
      </c>
      <c r="B98" s="4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  <c r="G98" s="2"/>
      <c r="H98" s="9">
        <f t="shared" si="20"/>
        <v>79.444791474165157</v>
      </c>
      <c r="I98" s="9">
        <f t="shared" si="21"/>
        <v>-16.651941474165156</v>
      </c>
      <c r="J98">
        <f t="shared" si="22"/>
        <v>158.84293926886704</v>
      </c>
      <c r="K98" s="9">
        <f t="shared" si="23"/>
        <v>-28.792554268867036</v>
      </c>
      <c r="L98">
        <f t="shared" si="24"/>
        <v>0.2651884963680603</v>
      </c>
      <c r="P98">
        <f t="shared" si="25"/>
        <v>0.22139537894383807</v>
      </c>
      <c r="AR98" s="9">
        <v>-3.1165392695965721</v>
      </c>
      <c r="AS98" s="43">
        <f>STANDARDIZE(AR98,AVERAGE($AR$2:$AR$258),STDEV($AR$2:$AR$258))</f>
        <v>-0.3165884805745886</v>
      </c>
      <c r="AT98">
        <v>97</v>
      </c>
      <c r="AU98">
        <f t="shared" si="26"/>
        <v>0.3754863813229572</v>
      </c>
      <c r="AV98" s="43">
        <f t="shared" si="27"/>
        <v>-0.3173569583985546</v>
      </c>
      <c r="BE98" s="9">
        <v>-5.0392762086844129</v>
      </c>
      <c r="BF98" s="43">
        <f>STANDARDIZE(BE98,AVERAGE($BE$2:$BE$258),STDEV($BE$2:$BE$258))</f>
        <v>-0.28036379233618375</v>
      </c>
      <c r="BG98">
        <v>97</v>
      </c>
      <c r="BH98">
        <f>(BG98-0.5)/$BG$258</f>
        <v>0.3754863813229572</v>
      </c>
      <c r="BI98" s="43">
        <f>_xlfn.NORM.S.INV(BH98)</f>
        <v>-0.3173569583985546</v>
      </c>
      <c r="BT98" s="18"/>
      <c r="BU98" s="18">
        <v>-16.651941474165156</v>
      </c>
      <c r="CF98" s="9">
        <v>-28.792554268867036</v>
      </c>
    </row>
    <row r="99" spans="1:84" x14ac:dyDescent="0.2">
      <c r="A99" s="3">
        <v>43921</v>
      </c>
      <c r="B99" s="4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  <c r="G99" s="2"/>
      <c r="H99" s="9">
        <f t="shared" si="20"/>
        <v>79.68855319208096</v>
      </c>
      <c r="I99" s="9">
        <f t="shared" si="21"/>
        <v>-17.02384619208096</v>
      </c>
      <c r="J99">
        <f t="shared" si="22"/>
        <v>158.83193496766339</v>
      </c>
      <c r="K99" s="9">
        <f t="shared" si="23"/>
        <v>-26.767862967663376</v>
      </c>
      <c r="L99">
        <f t="shared" si="24"/>
        <v>0.27166561541699957</v>
      </c>
      <c r="P99">
        <f t="shared" si="25"/>
        <v>0.20268845691554455</v>
      </c>
      <c r="AR99" s="9">
        <v>-2.6432125745237443</v>
      </c>
      <c r="AS99" s="43">
        <f>STANDARDIZE(AR99,AVERAGE($AR$2:$AR$258),STDEV($AR$2:$AR$258))</f>
        <v>-0.26850637210563533</v>
      </c>
      <c r="AT99">
        <v>98</v>
      </c>
      <c r="AU99">
        <f t="shared" si="26"/>
        <v>0.37937743190661477</v>
      </c>
      <c r="AV99" s="43">
        <f t="shared" si="27"/>
        <v>-0.30711628350865416</v>
      </c>
      <c r="BE99" s="9">
        <v>-4.2329074737785106</v>
      </c>
      <c r="BF99" s="43">
        <f>STANDARDIZE(BE99,AVERAGE($BE$2:$BE$258),STDEV($BE$2:$BE$258))</f>
        <v>-0.23550088203372002</v>
      </c>
      <c r="BG99">
        <v>98</v>
      </c>
      <c r="BH99">
        <f>(BG99-0.5)/$BG$258</f>
        <v>0.37937743190661477</v>
      </c>
      <c r="BI99" s="43">
        <f>_xlfn.NORM.S.INV(BH99)</f>
        <v>-0.30711628350865416</v>
      </c>
      <c r="BT99" s="18"/>
      <c r="BU99" s="18">
        <v>-17.02384619208096</v>
      </c>
      <c r="CF99" s="9">
        <v>-26.767862967663376</v>
      </c>
    </row>
    <row r="100" spans="1:84" x14ac:dyDescent="0.2">
      <c r="A100" s="3">
        <v>43922</v>
      </c>
      <c r="B100" s="4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  <c r="G100" s="2"/>
      <c r="H100" s="9">
        <f t="shared" si="20"/>
        <v>79.932314909996762</v>
      </c>
      <c r="I100" s="9">
        <f t="shared" si="21"/>
        <v>-20.564840909996761</v>
      </c>
      <c r="J100">
        <f t="shared" si="22"/>
        <v>158.82093066645973</v>
      </c>
      <c r="K100" s="9">
        <f t="shared" si="23"/>
        <v>-30.784217666459739</v>
      </c>
      <c r="L100">
        <f t="shared" si="24"/>
        <v>0.34639912269126966</v>
      </c>
      <c r="P100">
        <f t="shared" si="25"/>
        <v>0.24043273952573072</v>
      </c>
      <c r="AR100" s="9">
        <v>-2.6029332441859765</v>
      </c>
      <c r="AS100" s="43">
        <f>STANDARDIZE(AR100,AVERAGE($AR$2:$AR$258),STDEV($AR$2:$AR$258))</f>
        <v>-0.26441466303763239</v>
      </c>
      <c r="AT100">
        <v>99</v>
      </c>
      <c r="AU100">
        <f t="shared" si="26"/>
        <v>0.3832684824902724</v>
      </c>
      <c r="AV100" s="43">
        <f t="shared" si="27"/>
        <v>-0.2969077162247899</v>
      </c>
      <c r="BE100" s="9">
        <v>-4.2077169677602342</v>
      </c>
      <c r="BF100" s="43">
        <f>STANDARDIZE(BE100,AVERAGE($BE$2:$BE$258),STDEV($BE$2:$BE$258))</f>
        <v>-0.23409938993333063</v>
      </c>
      <c r="BG100">
        <v>99</v>
      </c>
      <c r="BH100">
        <f>(BG100-0.5)/$BG$258</f>
        <v>0.3832684824902724</v>
      </c>
      <c r="BI100" s="43">
        <f>_xlfn.NORM.S.INV(BH100)</f>
        <v>-0.2969077162247899</v>
      </c>
      <c r="BT100" s="18"/>
      <c r="BU100" s="18">
        <v>-20.564840909996761</v>
      </c>
      <c r="CF100" s="9">
        <v>-30.784217666459739</v>
      </c>
    </row>
    <row r="101" spans="1:84" x14ac:dyDescent="0.2">
      <c r="A101" s="3">
        <v>43923</v>
      </c>
      <c r="B101" s="4">
        <v>100</v>
      </c>
      <c r="C101" s="1">
        <v>60.35812</v>
      </c>
      <c r="D101" s="2">
        <v>165934000</v>
      </c>
      <c r="E101" s="1">
        <v>131.09671</v>
      </c>
      <c r="F101" s="2">
        <v>3504200</v>
      </c>
      <c r="G101" s="2"/>
      <c r="H101" s="9">
        <f t="shared" si="20"/>
        <v>80.176076627912565</v>
      </c>
      <c r="I101" s="9">
        <f t="shared" si="21"/>
        <v>-19.817956627912565</v>
      </c>
      <c r="J101">
        <f t="shared" si="22"/>
        <v>158.80992636525608</v>
      </c>
      <c r="K101" s="9">
        <f t="shared" si="23"/>
        <v>-27.713216365256073</v>
      </c>
      <c r="L101">
        <f t="shared" si="24"/>
        <v>0.32833952793613463</v>
      </c>
      <c r="P101">
        <f t="shared" si="25"/>
        <v>0.21139520866127054</v>
      </c>
      <c r="AR101" s="9">
        <v>-2.5166818311973316</v>
      </c>
      <c r="AS101" s="43">
        <f>STANDARDIZE(AR101,AVERAGE($AR$2:$AR$258),STDEV($AR$2:$AR$258))</f>
        <v>-0.25565295608534988</v>
      </c>
      <c r="AT101">
        <v>100</v>
      </c>
      <c r="AU101">
        <f t="shared" si="26"/>
        <v>0.38715953307392997</v>
      </c>
      <c r="AV101" s="43">
        <f t="shared" si="27"/>
        <v>-0.28672999845275615</v>
      </c>
      <c r="BE101" s="9">
        <v>-4.0947567749821587</v>
      </c>
      <c r="BF101" s="43">
        <f>STANDARDIZE(BE101,AVERAGE($BE$2:$BE$258),STDEV($BE$2:$BE$258))</f>
        <v>-0.22781476755527777</v>
      </c>
      <c r="BG101">
        <v>100</v>
      </c>
      <c r="BH101">
        <f>(BG101-0.5)/$BG$258</f>
        <v>0.38715953307392997</v>
      </c>
      <c r="BI101" s="43">
        <f>_xlfn.NORM.S.INV(BH101)</f>
        <v>-0.28672999845275615</v>
      </c>
      <c r="BT101" s="18"/>
      <c r="BU101" s="18">
        <v>-19.817956627912565</v>
      </c>
      <c r="CF101" s="9">
        <v>-27.713216365256073</v>
      </c>
    </row>
    <row r="102" spans="1:84" x14ac:dyDescent="0.2">
      <c r="A102" s="3">
        <v>43924</v>
      </c>
      <c r="B102" s="4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  <c r="G102" s="2"/>
      <c r="H102" s="9">
        <f t="shared" si="20"/>
        <v>80.419838345828367</v>
      </c>
      <c r="I102" s="9">
        <f t="shared" si="21"/>
        <v>-20.929146345828364</v>
      </c>
      <c r="J102">
        <f t="shared" si="22"/>
        <v>158.79892206405242</v>
      </c>
      <c r="K102" s="9">
        <f t="shared" si="23"/>
        <v>-32.993060064052415</v>
      </c>
      <c r="L102">
        <f t="shared" si="24"/>
        <v>0.35180539412498957</v>
      </c>
      <c r="P102">
        <f t="shared" si="25"/>
        <v>0.26225375781020771</v>
      </c>
      <c r="AR102" s="9">
        <v>-2.4919737778085107</v>
      </c>
      <c r="AS102" s="43">
        <f>STANDARDIZE(AR102,AVERAGE($AR$2:$AR$258),STDEV($AR$2:$AR$258))</f>
        <v>-0.2531430293994798</v>
      </c>
      <c r="AT102">
        <v>101</v>
      </c>
      <c r="AU102">
        <f t="shared" si="26"/>
        <v>0.39105058365758755</v>
      </c>
      <c r="AV102" s="43">
        <f t="shared" si="27"/>
        <v>-0.27658189623671897</v>
      </c>
      <c r="BE102" s="9">
        <v>-3.878102377389439</v>
      </c>
      <c r="BF102" s="43">
        <f>STANDARDIZE(BE102,AVERAGE($BE$2:$BE$258),STDEV($BE$2:$BE$258))</f>
        <v>-0.21576104277021316</v>
      </c>
      <c r="BG102">
        <v>101</v>
      </c>
      <c r="BH102">
        <f>(BG102-0.5)/$BG$258</f>
        <v>0.39105058365758755</v>
      </c>
      <c r="BI102" s="43">
        <f>_xlfn.NORM.S.INV(BH102)</f>
        <v>-0.27658189623671897</v>
      </c>
      <c r="BT102" s="18"/>
      <c r="BU102" s="18">
        <v>-20.929146345828364</v>
      </c>
      <c r="CF102" s="9">
        <v>-32.993060064052415</v>
      </c>
    </row>
    <row r="103" spans="1:84" x14ac:dyDescent="0.2">
      <c r="A103" s="3">
        <v>43927</v>
      </c>
      <c r="B103" s="4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  <c r="G103" s="2"/>
      <c r="H103" s="9">
        <f t="shared" si="20"/>
        <v>80.663600063744155</v>
      </c>
      <c r="I103" s="9">
        <f t="shared" si="21"/>
        <v>-15.983096063744156</v>
      </c>
      <c r="J103">
        <f t="shared" si="22"/>
        <v>158.78791776284876</v>
      </c>
      <c r="K103" s="9">
        <f t="shared" si="23"/>
        <v>-26.516555762848753</v>
      </c>
      <c r="L103">
        <f t="shared" si="24"/>
        <v>0.24710840323297661</v>
      </c>
      <c r="P103">
        <f t="shared" si="25"/>
        <v>0.20047087564463689</v>
      </c>
      <c r="AR103" s="9">
        <v>-2.0402066240610992</v>
      </c>
      <c r="AS103" s="43">
        <f>STANDARDIZE(AR103,AVERAGE($AR$2:$AR$258),STDEV($AR$2:$AR$258))</f>
        <v>-0.20725101123251141</v>
      </c>
      <c r="AT103">
        <v>102</v>
      </c>
      <c r="AU103">
        <f t="shared" si="26"/>
        <v>0.39494163424124512</v>
      </c>
      <c r="AV103" s="43">
        <f t="shared" si="27"/>
        <v>-0.26646219854731101</v>
      </c>
      <c r="BE103" s="9">
        <v>-3.603662859334662</v>
      </c>
      <c r="BF103" s="43">
        <f>STANDARDIZE(BE103,AVERAGE($BE$2:$BE$258),STDEV($BE$2:$BE$258))</f>
        <v>-0.2004924008338668</v>
      </c>
      <c r="BG103">
        <v>102</v>
      </c>
      <c r="BH103">
        <f>(BG103-0.5)/$BG$258</f>
        <v>0.39494163424124512</v>
      </c>
      <c r="BI103" s="43">
        <f>_xlfn.NORM.S.INV(BH103)</f>
        <v>-0.26646219854731101</v>
      </c>
      <c r="BT103" s="18"/>
      <c r="BU103" s="18">
        <v>-15.983096063744156</v>
      </c>
      <c r="CF103" s="9">
        <v>-26.516555762848753</v>
      </c>
    </row>
    <row r="104" spans="1:84" x14ac:dyDescent="0.2">
      <c r="A104" s="3">
        <v>43928</v>
      </c>
      <c r="B104" s="4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  <c r="G104" s="2"/>
      <c r="H104" s="9">
        <f t="shared" si="20"/>
        <v>80.907361781659958</v>
      </c>
      <c r="I104" s="9">
        <f t="shared" si="21"/>
        <v>-16.976006781659954</v>
      </c>
      <c r="J104">
        <f t="shared" si="22"/>
        <v>158.77691346164514</v>
      </c>
      <c r="K104" s="9">
        <f t="shared" si="23"/>
        <v>-25.281552461645134</v>
      </c>
      <c r="L104">
        <f t="shared" si="24"/>
        <v>0.26553491290243969</v>
      </c>
      <c r="P104">
        <f t="shared" si="25"/>
        <v>0.18938150563632794</v>
      </c>
      <c r="AR104" s="9">
        <v>-1.9883123152824993</v>
      </c>
      <c r="AS104" s="43">
        <f>STANDARDIZE(AR104,AVERAGE($AR$2:$AR$258),STDEV($AR$2:$AR$258))</f>
        <v>-0.20197941381451648</v>
      </c>
      <c r="AT104">
        <v>103</v>
      </c>
      <c r="AU104">
        <f t="shared" si="26"/>
        <v>0.39883268482490275</v>
      </c>
      <c r="AV104" s="43">
        <f t="shared" si="27"/>
        <v>-0.25636971611861781</v>
      </c>
      <c r="BE104" s="9">
        <v>-3.3033554134990197</v>
      </c>
      <c r="BF104" s="43">
        <f>STANDARDIZE(BE104,AVERAGE($BE$2:$BE$258),STDEV($BE$2:$BE$258))</f>
        <v>-0.18378457794529887</v>
      </c>
      <c r="BG104">
        <v>103</v>
      </c>
      <c r="BH104">
        <f>(BG104-0.5)/$BG$258</f>
        <v>0.39883268482490275</v>
      </c>
      <c r="BI104" s="43">
        <f>_xlfn.NORM.S.INV(BH104)</f>
        <v>-0.25636971611861781</v>
      </c>
      <c r="BT104" s="18"/>
      <c r="BU104" s="18">
        <v>-16.976006781659954</v>
      </c>
      <c r="CF104" s="9">
        <v>-25.281552461645134</v>
      </c>
    </row>
    <row r="105" spans="1:84" x14ac:dyDescent="0.2">
      <c r="A105" s="3">
        <v>43929</v>
      </c>
      <c r="B105" s="4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  <c r="G105" s="2"/>
      <c r="H105" s="9">
        <f t="shared" si="20"/>
        <v>81.15112349957576</v>
      </c>
      <c r="I105" s="9">
        <f t="shared" si="21"/>
        <v>-15.583466499575763</v>
      </c>
      <c r="J105">
        <f t="shared" si="22"/>
        <v>158.76590916044148</v>
      </c>
      <c r="K105" s="9">
        <f t="shared" si="23"/>
        <v>-21.312265160441484</v>
      </c>
      <c r="L105">
        <f t="shared" si="24"/>
        <v>0.23767002227295944</v>
      </c>
      <c r="P105">
        <f t="shared" si="25"/>
        <v>0.1550505649776843</v>
      </c>
      <c r="AR105" s="9">
        <v>-1.9821490357659144</v>
      </c>
      <c r="AS105" s="43">
        <f>STANDARDIZE(AR105,AVERAGE($AR$2:$AR$258),STDEV($AR$2:$AR$258))</f>
        <v>-0.20135332727148869</v>
      </c>
      <c r="AT105">
        <v>104</v>
      </c>
      <c r="AU105">
        <f t="shared" si="26"/>
        <v>0.40272373540856032</v>
      </c>
      <c r="AV105" s="43">
        <f t="shared" si="27"/>
        <v>-0.24630328033093149</v>
      </c>
      <c r="BE105" s="9">
        <v>-1.5932738953473802</v>
      </c>
      <c r="BF105" s="43">
        <f>STANDARDIZE(BE105,AVERAGE($BE$2:$BE$258),STDEV($BE$2:$BE$258))</f>
        <v>-8.8642950501508458E-2</v>
      </c>
      <c r="BG105">
        <v>104</v>
      </c>
      <c r="BH105">
        <f>(BG105-0.5)/$BG$258</f>
        <v>0.40272373540856032</v>
      </c>
      <c r="BI105" s="43">
        <f>_xlfn.NORM.S.INV(BH105)</f>
        <v>-0.24630328033093149</v>
      </c>
      <c r="BT105" s="18"/>
      <c r="BU105" s="18">
        <v>-15.583466499575763</v>
      </c>
      <c r="CF105" s="9">
        <v>-21.312265160441484</v>
      </c>
    </row>
    <row r="106" spans="1:84" x14ac:dyDescent="0.2">
      <c r="A106" s="3">
        <v>43930</v>
      </c>
      <c r="B106" s="4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  <c r="G106" s="2"/>
      <c r="H106" s="9">
        <f t="shared" si="20"/>
        <v>81.394885217491563</v>
      </c>
      <c r="I106" s="9">
        <f t="shared" si="21"/>
        <v>-15.354083217491564</v>
      </c>
      <c r="J106">
        <f t="shared" si="22"/>
        <v>158.75490485923783</v>
      </c>
      <c r="K106" s="9">
        <f t="shared" si="23"/>
        <v>-17.175192859237825</v>
      </c>
      <c r="L106">
        <f t="shared" si="24"/>
        <v>0.23249389396409154</v>
      </c>
      <c r="P106">
        <f t="shared" si="25"/>
        <v>0.12131111595450784</v>
      </c>
      <c r="AR106" s="9">
        <v>-1.8541101641027353</v>
      </c>
      <c r="AS106" s="43">
        <f>STANDARDIZE(AR106,AVERAGE($AR$2:$AR$258),STDEV($AR$2:$AR$258))</f>
        <v>-0.18834671053164029</v>
      </c>
      <c r="AT106">
        <v>105</v>
      </c>
      <c r="AU106">
        <f t="shared" si="26"/>
        <v>0.4066147859922179</v>
      </c>
      <c r="AV106" s="43">
        <f t="shared" si="27"/>
        <v>-0.23626174213633835</v>
      </c>
      <c r="BE106" s="9">
        <v>-1.5725111485018033</v>
      </c>
      <c r="BF106" s="43">
        <f>STANDARDIZE(BE106,AVERAGE($BE$2:$BE$258),STDEV($BE$2:$BE$258))</f>
        <v>-8.7487799998960045E-2</v>
      </c>
      <c r="BG106">
        <v>105</v>
      </c>
      <c r="BH106">
        <f>(BG106-0.5)/$BG$258</f>
        <v>0.4066147859922179</v>
      </c>
      <c r="BI106" s="43">
        <f>_xlfn.NORM.S.INV(BH106)</f>
        <v>-0.23626174213633835</v>
      </c>
      <c r="BT106" s="18"/>
      <c r="BU106" s="18">
        <v>-15.354083217491564</v>
      </c>
      <c r="CF106" s="9">
        <v>-17.175192859237825</v>
      </c>
    </row>
    <row r="107" spans="1:84" x14ac:dyDescent="0.2">
      <c r="A107" s="3">
        <v>43934</v>
      </c>
      <c r="B107" s="4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  <c r="G107" s="2"/>
      <c r="H107" s="9">
        <f t="shared" si="20"/>
        <v>81.638646935407365</v>
      </c>
      <c r="I107" s="9">
        <f t="shared" si="21"/>
        <v>-14.301617935407364</v>
      </c>
      <c r="J107">
        <f t="shared" si="22"/>
        <v>158.74390055803417</v>
      </c>
      <c r="K107" s="9">
        <f t="shared" si="23"/>
        <v>-22.583362558034167</v>
      </c>
      <c r="L107">
        <f t="shared" si="24"/>
        <v>0.21238860917679281</v>
      </c>
      <c r="P107">
        <f t="shared" si="25"/>
        <v>0.16585835286604234</v>
      </c>
      <c r="AR107" s="9">
        <v>-1.7995444715975282</v>
      </c>
      <c r="AS107" s="43">
        <f>STANDARDIZE(AR107,AVERAGE($AR$2:$AR$258),STDEV($AR$2:$AR$258))</f>
        <v>-0.18280374502170801</v>
      </c>
      <c r="AT107">
        <v>106</v>
      </c>
      <c r="AU107">
        <f t="shared" si="26"/>
        <v>0.41050583657587547</v>
      </c>
      <c r="AV107" s="43">
        <f t="shared" si="27"/>
        <v>-0.22624397102438534</v>
      </c>
      <c r="BE107" s="9">
        <v>-1.0926535098880663</v>
      </c>
      <c r="BF107" s="43">
        <f>STANDARDIZE(BE107,AVERAGE($BE$2:$BE$258),STDEV($BE$2:$BE$258))</f>
        <v>-6.0790571712210723E-2</v>
      </c>
      <c r="BG107">
        <v>106</v>
      </c>
      <c r="BH107">
        <f>(BG107-0.5)/$BG$258</f>
        <v>0.41050583657587547</v>
      </c>
      <c r="BI107" s="43">
        <f>_xlfn.NORM.S.INV(BH107)</f>
        <v>-0.22624397102438534</v>
      </c>
      <c r="BT107" s="18"/>
      <c r="BU107" s="18">
        <v>-14.301617935407364</v>
      </c>
      <c r="CF107" s="9">
        <v>-22.583362558034167</v>
      </c>
    </row>
    <row r="108" spans="1:84" x14ac:dyDescent="0.2">
      <c r="A108" s="3">
        <v>43935</v>
      </c>
      <c r="B108" s="4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  <c r="G108" s="2"/>
      <c r="H108" s="9">
        <f t="shared" si="20"/>
        <v>81.882408653323154</v>
      </c>
      <c r="I108" s="9">
        <f t="shared" si="21"/>
        <v>-11.144653653323147</v>
      </c>
      <c r="J108">
        <f t="shared" si="22"/>
        <v>158.73289625683051</v>
      </c>
      <c r="K108" s="9">
        <f t="shared" si="23"/>
        <v>-19.956559256830502</v>
      </c>
      <c r="L108">
        <f t="shared" si="24"/>
        <v>0.1575488740535114</v>
      </c>
      <c r="P108">
        <f t="shared" si="25"/>
        <v>0.14380376142101589</v>
      </c>
      <c r="AR108" s="9">
        <v>-1.7717681895133239</v>
      </c>
      <c r="AS108" s="43">
        <f>STANDARDIZE(AR108,AVERAGE($AR$2:$AR$258),STDEV($AR$2:$AR$258))</f>
        <v>-0.17998213740494035</v>
      </c>
      <c r="AT108">
        <v>107</v>
      </c>
      <c r="AU108">
        <f t="shared" si="26"/>
        <v>0.4143968871595331</v>
      </c>
      <c r="AV108" s="43">
        <f t="shared" si="27"/>
        <v>-0.21624885402522967</v>
      </c>
      <c r="BE108" s="9">
        <v>-0.90350744970544383</v>
      </c>
      <c r="BF108" s="43">
        <f>STANDARDIZE(BE108,AVERAGE($BE$2:$BE$258),STDEV($BE$2:$BE$258))</f>
        <v>-5.0267293260662621E-2</v>
      </c>
      <c r="BG108">
        <v>107</v>
      </c>
      <c r="BH108">
        <f>(BG108-0.5)/$BG$258</f>
        <v>0.4143968871595331</v>
      </c>
      <c r="BI108" s="43">
        <f>_xlfn.NORM.S.INV(BH108)</f>
        <v>-0.21624885402522967</v>
      </c>
      <c r="BT108" s="18"/>
      <c r="BU108" s="18">
        <v>-11.144653653323147</v>
      </c>
      <c r="CF108" s="9">
        <v>-19.956559256830502</v>
      </c>
    </row>
    <row r="109" spans="1:84" x14ac:dyDescent="0.2">
      <c r="A109" s="3">
        <v>43936</v>
      </c>
      <c r="B109" s="4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  <c r="G109" s="2"/>
      <c r="H109" s="9">
        <f t="shared" si="20"/>
        <v>82.126170371238956</v>
      </c>
      <c r="I109" s="9">
        <f t="shared" si="21"/>
        <v>-12.034060371238951</v>
      </c>
      <c r="J109">
        <f t="shared" si="22"/>
        <v>158.72189195562686</v>
      </c>
      <c r="K109" s="9">
        <f t="shared" si="23"/>
        <v>-25.621366955626854</v>
      </c>
      <c r="L109">
        <f t="shared" si="24"/>
        <v>0.17168922966135489</v>
      </c>
      <c r="P109">
        <f t="shared" si="25"/>
        <v>0.19249636284775626</v>
      </c>
      <c r="AR109" s="9">
        <v>-1.7453811869456786</v>
      </c>
      <c r="AS109" s="43">
        <f>STANDARDIZE(AR109,AVERAGE($AR$2:$AR$258),STDEV($AR$2:$AR$258))</f>
        <v>-0.17730165744715379</v>
      </c>
      <c r="AT109">
        <v>108</v>
      </c>
      <c r="AU109">
        <f t="shared" si="26"/>
        <v>0.41828793774319067</v>
      </c>
      <c r="AV109" s="43">
        <f t="shared" si="27"/>
        <v>-0.20627529474782944</v>
      </c>
      <c r="BE109" s="9">
        <v>-0.38451275090909576</v>
      </c>
      <c r="BF109" s="43">
        <f>STANDARDIZE(BE109,AVERAGE($BE$2:$BE$258),STDEV($BE$2:$BE$258))</f>
        <v>-2.1392646201991918E-2</v>
      </c>
      <c r="BG109">
        <v>108</v>
      </c>
      <c r="BH109">
        <f>(BG109-0.5)/$BG$258</f>
        <v>0.41828793774319067</v>
      </c>
      <c r="BI109" s="43">
        <f>_xlfn.NORM.S.INV(BH109)</f>
        <v>-0.20627529474782944</v>
      </c>
      <c r="BT109" s="18"/>
      <c r="BU109" s="18">
        <v>-12.034060371238951</v>
      </c>
      <c r="CF109" s="9">
        <v>-25.621366955626854</v>
      </c>
    </row>
    <row r="110" spans="1:84" x14ac:dyDescent="0.2">
      <c r="A110" s="3">
        <v>43937</v>
      </c>
      <c r="B110" s="4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  <c r="G110" s="2"/>
      <c r="H110" s="9">
        <f t="shared" si="20"/>
        <v>82.369932089154759</v>
      </c>
      <c r="I110" s="9">
        <f t="shared" si="21"/>
        <v>-11.720892089154759</v>
      </c>
      <c r="J110">
        <f t="shared" si="22"/>
        <v>158.7108876544232</v>
      </c>
      <c r="K110" s="9">
        <f t="shared" si="23"/>
        <v>-28.087977654423213</v>
      </c>
      <c r="L110">
        <f t="shared" si="24"/>
        <v>0.16590306236510446</v>
      </c>
      <c r="P110">
        <f t="shared" si="25"/>
        <v>0.21503102062588572</v>
      </c>
      <c r="AR110" s="9">
        <v>-1.7205049621017707</v>
      </c>
      <c r="AS110" s="43">
        <f>STANDARDIZE(AR110,AVERAGE($AR$2:$AR$258),STDEV($AR$2:$AR$258))</f>
        <v>-0.1747746473425181</v>
      </c>
      <c r="AT110">
        <v>109</v>
      </c>
      <c r="AU110">
        <f t="shared" si="26"/>
        <v>0.42217898832684825</v>
      </c>
      <c r="AV110" s="43">
        <f t="shared" si="27"/>
        <v>-0.19632221245086653</v>
      </c>
      <c r="BE110" s="9">
        <v>-0.23150484729814025</v>
      </c>
      <c r="BF110" s="43">
        <f>STANDARDIZE(BE110,AVERAGE($BE$2:$BE$258),STDEV($BE$2:$BE$258))</f>
        <v>-1.2879940341604938E-2</v>
      </c>
      <c r="BG110">
        <v>109</v>
      </c>
      <c r="BH110">
        <f>(BG110-0.5)/$BG$258</f>
        <v>0.42217898832684825</v>
      </c>
      <c r="BI110" s="43">
        <f>_xlfn.NORM.S.INV(BH110)</f>
        <v>-0.19632221245086653</v>
      </c>
      <c r="BT110" s="18"/>
      <c r="BU110" s="18">
        <v>-11.720892089154759</v>
      </c>
      <c r="CF110" s="9">
        <v>-28.087977654423213</v>
      </c>
    </row>
    <row r="111" spans="1:84" x14ac:dyDescent="0.2">
      <c r="A111" s="3">
        <v>43938</v>
      </c>
      <c r="B111" s="4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  <c r="G111" s="2"/>
      <c r="H111" s="9">
        <f t="shared" si="20"/>
        <v>82.613693807070561</v>
      </c>
      <c r="I111" s="9">
        <f t="shared" si="21"/>
        <v>-12.923271807070563</v>
      </c>
      <c r="J111">
        <f t="shared" si="22"/>
        <v>158.69988335321955</v>
      </c>
      <c r="K111" s="9">
        <f t="shared" si="23"/>
        <v>-22.164238353219559</v>
      </c>
      <c r="L111">
        <f t="shared" si="24"/>
        <v>0.18543827740159993</v>
      </c>
      <c r="P111">
        <f t="shared" si="25"/>
        <v>0.16233298164167725</v>
      </c>
      <c r="AR111" s="9">
        <v>-1.6376294957242976</v>
      </c>
      <c r="AS111" s="43">
        <f>STANDARDIZE(AR111,AVERAGE($AR$2:$AR$258),STDEV($AR$2:$AR$258))</f>
        <v>-0.16635588033601401</v>
      </c>
      <c r="AT111">
        <v>110</v>
      </c>
      <c r="AU111">
        <f t="shared" si="26"/>
        <v>0.42607003891050582</v>
      </c>
      <c r="AV111" s="43">
        <f t="shared" si="27"/>
        <v>-0.18638854114422518</v>
      </c>
      <c r="BE111" s="9">
        <v>0.60715651428182582</v>
      </c>
      <c r="BF111" s="43">
        <f>STANDARDIZE(BE111,AVERAGE($BE$2:$BE$258),STDEV($BE$2:$BE$258))</f>
        <v>3.3779593702822817E-2</v>
      </c>
      <c r="BG111">
        <v>110</v>
      </c>
      <c r="BH111">
        <f>(BG111-0.5)/$BG$258</f>
        <v>0.42607003891050582</v>
      </c>
      <c r="BI111" s="43">
        <f>_xlfn.NORM.S.INV(BH111)</f>
        <v>-0.18638854114422518</v>
      </c>
      <c r="BT111" s="18"/>
      <c r="BU111" s="18">
        <v>-12.923271807070563</v>
      </c>
      <c r="CF111" s="9">
        <v>-22.164238353219559</v>
      </c>
    </row>
    <row r="112" spans="1:84" x14ac:dyDescent="0.2">
      <c r="A112" s="3">
        <v>43941</v>
      </c>
      <c r="B112" s="4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  <c r="G112" s="2"/>
      <c r="H112" s="9">
        <f t="shared" si="20"/>
        <v>82.857455524986364</v>
      </c>
      <c r="I112" s="9">
        <f t="shared" si="21"/>
        <v>-14.613574524986362</v>
      </c>
      <c r="J112">
        <f t="shared" si="22"/>
        <v>158.68887905201589</v>
      </c>
      <c r="K112" s="9">
        <f t="shared" si="23"/>
        <v>-24.73944705201589</v>
      </c>
      <c r="L112">
        <f t="shared" si="24"/>
        <v>0.21413750670168305</v>
      </c>
      <c r="P112">
        <f t="shared" si="25"/>
        <v>0.18469243715804551</v>
      </c>
      <c r="AR112" s="9">
        <v>-1.5440743178501322</v>
      </c>
      <c r="AS112" s="43">
        <f>STANDARDIZE(AR112,AVERAGE($AR$2:$AR$258),STDEV($AR$2:$AR$258))</f>
        <v>-0.15685223252319477</v>
      </c>
      <c r="AT112">
        <v>111</v>
      </c>
      <c r="AU112">
        <f t="shared" si="26"/>
        <v>0.42996108949416345</v>
      </c>
      <c r="AV112" s="43">
        <f t="shared" si="27"/>
        <v>-0.17647322871896182</v>
      </c>
      <c r="BE112" s="9">
        <v>0.70304144186897588</v>
      </c>
      <c r="BF112" s="43">
        <f>STANDARDIZE(BE112,AVERAGE($BE$2:$BE$258),STDEV($BE$2:$BE$258))</f>
        <v>3.9114221298723488E-2</v>
      </c>
      <c r="BG112">
        <v>111</v>
      </c>
      <c r="BH112">
        <f>(BG112-0.5)/$BG$258</f>
        <v>0.42996108949416345</v>
      </c>
      <c r="BI112" s="43">
        <f>_xlfn.NORM.S.INV(BH112)</f>
        <v>-0.17647322871896182</v>
      </c>
      <c r="BT112" s="18"/>
      <c r="BU112" s="18">
        <v>-14.613574524986362</v>
      </c>
      <c r="CF112" s="9">
        <v>-24.73944705201589</v>
      </c>
    </row>
    <row r="113" spans="1:84" x14ac:dyDescent="0.2">
      <c r="A113" s="3">
        <v>43942</v>
      </c>
      <c r="B113" s="4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  <c r="G113" s="2"/>
      <c r="H113" s="9">
        <f t="shared" si="20"/>
        <v>83.101217242902152</v>
      </c>
      <c r="I113" s="9">
        <f t="shared" si="21"/>
        <v>-16.966779242902149</v>
      </c>
      <c r="J113">
        <f t="shared" si="22"/>
        <v>158.67787475081226</v>
      </c>
      <c r="K113" s="9">
        <f t="shared" si="23"/>
        <v>-28.380709750812258</v>
      </c>
      <c r="L113">
        <f t="shared" si="24"/>
        <v>0.25654983630317002</v>
      </c>
      <c r="P113">
        <f t="shared" si="25"/>
        <v>0.21781525139716015</v>
      </c>
      <c r="AR113" s="9">
        <v>-1.2573540103553285</v>
      </c>
      <c r="AS113" s="43">
        <f>STANDARDIZE(AR113,AVERAGE($AR$2:$AR$258),STDEV($AR$2:$AR$258))</f>
        <v>-0.12772622490789304</v>
      </c>
      <c r="AT113">
        <v>112</v>
      </c>
      <c r="AU113">
        <f t="shared" si="26"/>
        <v>0.43385214007782102</v>
      </c>
      <c r="AV113" s="43">
        <f t="shared" si="27"/>
        <v>-0.16657523610381375</v>
      </c>
      <c r="BE113" s="9">
        <v>0.74955400826357277</v>
      </c>
      <c r="BF113" s="43">
        <f>STANDARDIZE(BE113,AVERAGE($BE$2:$BE$258),STDEV($BE$2:$BE$258))</f>
        <v>4.1701981716222428E-2</v>
      </c>
      <c r="BG113">
        <v>112</v>
      </c>
      <c r="BH113">
        <f>(BG113-0.5)/$BG$258</f>
        <v>0.43385214007782102</v>
      </c>
      <c r="BI113" s="43">
        <f>_xlfn.NORM.S.INV(BH113)</f>
        <v>-0.16657523610381375</v>
      </c>
      <c r="BT113" s="18"/>
      <c r="BU113" s="18">
        <v>-16.966779242902149</v>
      </c>
      <c r="CF113" s="9">
        <v>-28.380709750812258</v>
      </c>
    </row>
    <row r="114" spans="1:84" x14ac:dyDescent="0.2">
      <c r="A114" s="3">
        <v>43943</v>
      </c>
      <c r="B114" s="4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  <c r="G114" s="2"/>
      <c r="H114" s="9">
        <f t="shared" si="20"/>
        <v>83.344978960817954</v>
      </c>
      <c r="I114" s="9">
        <f t="shared" si="21"/>
        <v>-15.30562696081796</v>
      </c>
      <c r="J114">
        <f t="shared" si="22"/>
        <v>158.66687044960861</v>
      </c>
      <c r="K114" s="9">
        <f t="shared" si="23"/>
        <v>-27.352997449608608</v>
      </c>
      <c r="L114">
        <f t="shared" si="24"/>
        <v>0.22495256804941297</v>
      </c>
      <c r="P114">
        <f t="shared" si="25"/>
        <v>0.20830241942226932</v>
      </c>
      <c r="AR114" s="9">
        <v>-1.1694074461869235</v>
      </c>
      <c r="AS114" s="43">
        <f>STANDARDIZE(AR114,AVERAGE($AR$2:$AR$258),STDEV($AR$2:$AR$258))</f>
        <v>-0.11879231883026019</v>
      </c>
      <c r="AT114">
        <v>113</v>
      </c>
      <c r="AU114">
        <f t="shared" si="26"/>
        <v>0.4377431906614786</v>
      </c>
      <c r="AV114" s="43">
        <f t="shared" si="27"/>
        <v>-0.15669353644638814</v>
      </c>
      <c r="BE114" s="9">
        <v>0.98447294788724093</v>
      </c>
      <c r="BF114" s="43">
        <f>STANDARDIZE(BE114,AVERAGE($BE$2:$BE$258),STDEV($BE$2:$BE$258))</f>
        <v>5.4771867564309476E-2</v>
      </c>
      <c r="BG114">
        <v>113</v>
      </c>
      <c r="BH114">
        <f>(BG114-0.5)/$BG$258</f>
        <v>0.4377431906614786</v>
      </c>
      <c r="BI114" s="43">
        <f>_xlfn.NORM.S.INV(BH114)</f>
        <v>-0.15669353644638814</v>
      </c>
      <c r="BT114" s="18"/>
      <c r="BU114" s="18">
        <v>-15.30562696081796</v>
      </c>
      <c r="CF114" s="9">
        <v>-27.352997449608608</v>
      </c>
    </row>
    <row r="115" spans="1:84" x14ac:dyDescent="0.2">
      <c r="A115" s="3">
        <v>43944</v>
      </c>
      <c r="B115" s="4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  <c r="G115" s="2"/>
      <c r="H115" s="9">
        <f t="shared" si="20"/>
        <v>83.588740678733757</v>
      </c>
      <c r="I115" s="9">
        <f t="shared" si="21"/>
        <v>-15.813067678733759</v>
      </c>
      <c r="J115">
        <f t="shared" si="22"/>
        <v>158.65586614840495</v>
      </c>
      <c r="K115" s="9">
        <f t="shared" si="23"/>
        <v>-25.713285148404964</v>
      </c>
      <c r="L115">
        <f t="shared" si="24"/>
        <v>0.23331480129653245</v>
      </c>
      <c r="P115">
        <f t="shared" si="25"/>
        <v>0.19341647314944913</v>
      </c>
      <c r="AR115" s="9">
        <v>-1.151619469029896</v>
      </c>
      <c r="AS115" s="43">
        <f>STANDARDIZE(AR115,AVERAGE($AR$2:$AR$258),STDEV($AR$2:$AR$258))</f>
        <v>-0.11698535662844341</v>
      </c>
      <c r="AT115">
        <v>114</v>
      </c>
      <c r="AU115">
        <f t="shared" si="26"/>
        <v>0.44163424124513617</v>
      </c>
      <c r="AV115" s="43">
        <f t="shared" si="27"/>
        <v>-0.14682711431726958</v>
      </c>
      <c r="BE115" s="9">
        <v>1.0039274058562739</v>
      </c>
      <c r="BF115" s="43">
        <f>STANDARDIZE(BE115,AVERAGE($BE$2:$BE$258),STDEV($BE$2:$BE$258))</f>
        <v>5.5854230464887002E-2</v>
      </c>
      <c r="BG115">
        <v>114</v>
      </c>
      <c r="BH115">
        <f>(BG115-0.5)/$BG$258</f>
        <v>0.44163424124513617</v>
      </c>
      <c r="BI115" s="43">
        <f>_xlfn.NORM.S.INV(BH115)</f>
        <v>-0.14682711431726958</v>
      </c>
      <c r="BT115" s="18"/>
      <c r="BU115" s="18">
        <v>-15.813067678733759</v>
      </c>
      <c r="CF115" s="9">
        <v>-25.713285148404964</v>
      </c>
    </row>
    <row r="116" spans="1:84" x14ac:dyDescent="0.2">
      <c r="A116" s="3">
        <v>43945</v>
      </c>
      <c r="B116" s="4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  <c r="G116" s="2"/>
      <c r="H116" s="9">
        <f t="shared" si="20"/>
        <v>83.832502396649559</v>
      </c>
      <c r="I116" s="9">
        <f t="shared" si="21"/>
        <v>-14.100179396649565</v>
      </c>
      <c r="J116">
        <f t="shared" si="22"/>
        <v>158.6448618472013</v>
      </c>
      <c r="K116" s="9">
        <f t="shared" si="23"/>
        <v>-24.873102847201295</v>
      </c>
      <c r="L116">
        <f t="shared" si="24"/>
        <v>0.2022043550255678</v>
      </c>
      <c r="P116">
        <f t="shared" si="25"/>
        <v>0.18593687511578055</v>
      </c>
      <c r="AR116" s="9">
        <v>-1.0925537282711275</v>
      </c>
      <c r="AS116" s="43">
        <f>STANDARDIZE(AR116,AVERAGE($AR$2:$AR$258),STDEV($AR$2:$AR$258))</f>
        <v>-0.11098526116895278</v>
      </c>
      <c r="AT116">
        <v>115</v>
      </c>
      <c r="AU116">
        <f t="shared" si="26"/>
        <v>0.4455252918287938</v>
      </c>
      <c r="AV116" s="43">
        <f t="shared" si="27"/>
        <v>-0.13697496493536276</v>
      </c>
      <c r="BE116" s="9">
        <v>1.1824653454799545</v>
      </c>
      <c r="BF116" s="43">
        <f>STANDARDIZE(BE116,AVERAGE($BE$2:$BE$258),STDEV($BE$2:$BE$258))</f>
        <v>6.5787318423534788E-2</v>
      </c>
      <c r="BG116">
        <v>115</v>
      </c>
      <c r="BH116">
        <f>(BG116-0.5)/$BG$258</f>
        <v>0.4455252918287938</v>
      </c>
      <c r="BI116" s="43">
        <f>_xlfn.NORM.S.INV(BH116)</f>
        <v>-0.13697496493536276</v>
      </c>
      <c r="BT116" s="18"/>
      <c r="BU116" s="18">
        <v>-14.100179396649565</v>
      </c>
      <c r="CF116" s="9">
        <v>-24.873102847201295</v>
      </c>
    </row>
    <row r="117" spans="1:84" x14ac:dyDescent="0.2">
      <c r="A117" s="3">
        <v>43948</v>
      </c>
      <c r="B117" s="4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  <c r="G117" s="2"/>
      <c r="H117" s="9">
        <f t="shared" si="20"/>
        <v>84.076264114565362</v>
      </c>
      <c r="I117" s="9">
        <f t="shared" si="21"/>
        <v>-14.294655114565359</v>
      </c>
      <c r="J117">
        <f t="shared" si="22"/>
        <v>158.63385754599764</v>
      </c>
      <c r="K117" s="9">
        <f t="shared" si="23"/>
        <v>-20.558341545997649</v>
      </c>
      <c r="L117">
        <f t="shared" si="24"/>
        <v>0.20484845963591006</v>
      </c>
      <c r="P117">
        <f t="shared" si="25"/>
        <v>0.14889201316472103</v>
      </c>
      <c r="AR117" s="9">
        <v>-0.93378411584917842</v>
      </c>
      <c r="AS117" s="43">
        <f>STANDARDIZE(AR117,AVERAGE($AR$2:$AR$258),STDEV($AR$2:$AR$258))</f>
        <v>-9.4856913020595693E-2</v>
      </c>
      <c r="AT117">
        <v>116</v>
      </c>
      <c r="AU117">
        <f t="shared" si="26"/>
        <v>0.44941634241245138</v>
      </c>
      <c r="AV117" s="43">
        <f t="shared" si="27"/>
        <v>-0.12713609341286775</v>
      </c>
      <c r="BE117" s="9">
        <v>1.2815890803858565</v>
      </c>
      <c r="BF117" s="43">
        <f>STANDARDIZE(BE117,AVERAGE($BE$2:$BE$258),STDEV($BE$2:$BE$258))</f>
        <v>7.1302139417242588E-2</v>
      </c>
      <c r="BG117">
        <v>116</v>
      </c>
      <c r="BH117">
        <f>(BG117-0.5)/$BG$258</f>
        <v>0.44941634241245138</v>
      </c>
      <c r="BI117" s="43">
        <f>_xlfn.NORM.S.INV(BH117)</f>
        <v>-0.12713609341286775</v>
      </c>
      <c r="BT117" s="18"/>
      <c r="BU117" s="18">
        <v>-14.294655114565359</v>
      </c>
      <c r="CF117" s="9">
        <v>-20.558341545997649</v>
      </c>
    </row>
    <row r="118" spans="1:84" x14ac:dyDescent="0.2">
      <c r="A118" s="3">
        <v>43949</v>
      </c>
      <c r="B118" s="4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  <c r="G118" s="2"/>
      <c r="H118" s="9">
        <f t="shared" si="20"/>
        <v>84.32002583248115</v>
      </c>
      <c r="I118" s="9">
        <f t="shared" si="21"/>
        <v>-15.669535832481145</v>
      </c>
      <c r="J118">
        <f t="shared" si="22"/>
        <v>158.62285324479399</v>
      </c>
      <c r="K118" s="9">
        <f t="shared" si="23"/>
        <v>-17.704503244793983</v>
      </c>
      <c r="L118">
        <f t="shared" si="24"/>
        <v>0.22825089569617266</v>
      </c>
      <c r="P118">
        <f t="shared" si="25"/>
        <v>0.12563660619638239</v>
      </c>
      <c r="AR118" s="9">
        <v>-0.64390344361927987</v>
      </c>
      <c r="AS118" s="43">
        <f>STANDARDIZE(AR118,AVERAGE($AR$2:$AR$258),STDEV($AR$2:$AR$258))</f>
        <v>-6.5409864987383659E-2</v>
      </c>
      <c r="AT118">
        <v>117</v>
      </c>
      <c r="AU118">
        <f t="shared" si="26"/>
        <v>0.45330739299610895</v>
      </c>
      <c r="AV118" s="43">
        <f t="shared" si="27"/>
        <v>-0.11730951401834963</v>
      </c>
      <c r="BE118" s="9">
        <v>1.3005827791822071</v>
      </c>
      <c r="BF118" s="43">
        <f>STANDARDIZE(BE118,AVERAGE($BE$2:$BE$258),STDEV($BE$2:$BE$258))</f>
        <v>7.2358867646558328E-2</v>
      </c>
      <c r="BG118">
        <v>117</v>
      </c>
      <c r="BH118">
        <f>(BG118-0.5)/$BG$258</f>
        <v>0.45330739299610895</v>
      </c>
      <c r="BI118" s="43">
        <f>_xlfn.NORM.S.INV(BH118)</f>
        <v>-0.11730951401834963</v>
      </c>
      <c r="BT118" s="18"/>
      <c r="BU118" s="18">
        <v>-15.669535832481145</v>
      </c>
      <c r="CF118" s="9">
        <v>-17.704503244793983</v>
      </c>
    </row>
    <row r="119" spans="1:84" x14ac:dyDescent="0.2">
      <c r="A119" s="3">
        <v>43950</v>
      </c>
      <c r="B119" s="4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  <c r="G119" s="2"/>
      <c r="H119" s="9">
        <f t="shared" si="20"/>
        <v>84.563787550396952</v>
      </c>
      <c r="I119" s="9">
        <f t="shared" si="21"/>
        <v>-13.658453550396956</v>
      </c>
      <c r="J119">
        <f t="shared" si="22"/>
        <v>158.61184894359033</v>
      </c>
      <c r="K119" s="9">
        <f t="shared" si="23"/>
        <v>-14.337342943590329</v>
      </c>
      <c r="L119">
        <f t="shared" si="24"/>
        <v>0.19262942263831601</v>
      </c>
      <c r="P119">
        <f t="shared" si="25"/>
        <v>9.9375442973898165E-2</v>
      </c>
      <c r="AR119" s="9">
        <v>-0.52343188201852797</v>
      </c>
      <c r="AS119" s="43">
        <f>STANDARDIZE(AR119,AVERAGE($AR$2:$AR$258),STDEV($AR$2:$AR$258))</f>
        <v>-5.317196090842552E-2</v>
      </c>
      <c r="AT119">
        <v>118</v>
      </c>
      <c r="AU119">
        <f t="shared" si="26"/>
        <v>0.45719844357976652</v>
      </c>
      <c r="AV119" s="43">
        <f t="shared" si="27"/>
        <v>-0.10749424945643572</v>
      </c>
      <c r="BE119" s="9">
        <v>1.3614630442762916</v>
      </c>
      <c r="BF119" s="43">
        <f>STANDARDIZE(BE119,AVERAGE($BE$2:$BE$258),STDEV($BE$2:$BE$258))</f>
        <v>7.5745985417716516E-2</v>
      </c>
      <c r="BG119">
        <v>118</v>
      </c>
      <c r="BH119">
        <f>(BG119-0.5)/$BG$258</f>
        <v>0.45719844357976652</v>
      </c>
      <c r="BI119" s="43">
        <f>_xlfn.NORM.S.INV(BH119)</f>
        <v>-0.10749424945643572</v>
      </c>
      <c r="BT119" s="18"/>
      <c r="BU119" s="18">
        <v>-13.658453550396956</v>
      </c>
      <c r="CF119" s="9">
        <v>-14.337342943590329</v>
      </c>
    </row>
    <row r="120" spans="1:84" x14ac:dyDescent="0.2">
      <c r="A120" s="3">
        <v>43951</v>
      </c>
      <c r="B120" s="4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  <c r="G120" s="2"/>
      <c r="H120" s="9">
        <f t="shared" si="20"/>
        <v>84.807549268312755</v>
      </c>
      <c r="I120" s="9">
        <f t="shared" si="21"/>
        <v>-12.40639526831275</v>
      </c>
      <c r="J120">
        <f t="shared" si="22"/>
        <v>158.60084464238668</v>
      </c>
      <c r="K120" s="9">
        <f t="shared" si="23"/>
        <v>-18.531401642386669</v>
      </c>
      <c r="L120">
        <f t="shared" si="24"/>
        <v>0.17135631938011303</v>
      </c>
      <c r="P120">
        <f t="shared" si="25"/>
        <v>0.13230153019446694</v>
      </c>
      <c r="AR120" s="9">
        <v>-0.4528405516807652</v>
      </c>
      <c r="AS120" s="43">
        <f>STANDARDIZE(AR120,AVERAGE($AR$2:$AR$258),STDEV($AR$2:$AR$258))</f>
        <v>-4.6001057518440774E-2</v>
      </c>
      <c r="AT120">
        <v>119</v>
      </c>
      <c r="AU120">
        <f t="shared" si="26"/>
        <v>0.46108949416342415</v>
      </c>
      <c r="AV120" s="43">
        <f t="shared" si="27"/>
        <v>-9.7689330162724075E-2</v>
      </c>
      <c r="BE120" s="9">
        <v>1.5592757430726465</v>
      </c>
      <c r="BF120" s="43">
        <f>STANDARDIZE(BE120,AVERAGE($BE$2:$BE$258),STDEV($BE$2:$BE$258))</f>
        <v>8.6751438603875478E-2</v>
      </c>
      <c r="BG120">
        <v>119</v>
      </c>
      <c r="BH120">
        <f>(BG120-0.5)/$BG$258</f>
        <v>0.46108949416342415</v>
      </c>
      <c r="BI120" s="43">
        <f>_xlfn.NORM.S.INV(BH120)</f>
        <v>-9.7689330162724075E-2</v>
      </c>
      <c r="BT120" s="18"/>
      <c r="BU120" s="18">
        <v>-12.40639526831275</v>
      </c>
      <c r="CF120" s="9">
        <v>-18.531401642386669</v>
      </c>
    </row>
    <row r="121" spans="1:84" x14ac:dyDescent="0.2">
      <c r="A121" s="3">
        <v>43952</v>
      </c>
      <c r="B121" s="4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  <c r="G121" s="2"/>
      <c r="H121" s="9">
        <f t="shared" si="20"/>
        <v>85.051310986228557</v>
      </c>
      <c r="I121" s="9">
        <f t="shared" si="21"/>
        <v>-13.815768986228562</v>
      </c>
      <c r="J121">
        <f t="shared" si="22"/>
        <v>158.58984034118302</v>
      </c>
      <c r="K121" s="9">
        <f t="shared" si="23"/>
        <v>-23.110409341183015</v>
      </c>
      <c r="L121">
        <f t="shared" si="24"/>
        <v>0.19394488479119823</v>
      </c>
      <c r="P121">
        <f t="shared" si="25"/>
        <v>0.17058242104060073</v>
      </c>
      <c r="AR121" s="9">
        <v>-0.2030527536817317</v>
      </c>
      <c r="AS121" s="43">
        <f>STANDARDIZE(AR121,AVERAGE($AR$2:$AR$258),STDEV($AR$2:$AR$258))</f>
        <v>-2.0626777718391557E-2</v>
      </c>
      <c r="AT121">
        <v>120</v>
      </c>
      <c r="AU121">
        <f t="shared" si="26"/>
        <v>0.46498054474708173</v>
      </c>
      <c r="AV121" s="43">
        <f t="shared" si="27"/>
        <v>-8.7893793612546053E-2</v>
      </c>
      <c r="BE121" s="9">
        <v>1.6494944539055041</v>
      </c>
      <c r="BF121" s="43">
        <f>STANDARDIZE(BE121,AVERAGE($BE$2:$BE$258),STDEV($BE$2:$BE$258))</f>
        <v>9.1770822114783435E-2</v>
      </c>
      <c r="BG121">
        <v>120</v>
      </c>
      <c r="BH121">
        <f>(BG121-0.5)/$BG$258</f>
        <v>0.46498054474708173</v>
      </c>
      <c r="BI121" s="43">
        <f>_xlfn.NORM.S.INV(BH121)</f>
        <v>-8.7893793612546053E-2</v>
      </c>
      <c r="BT121" s="18"/>
      <c r="BU121" s="18">
        <v>-13.815768986228562</v>
      </c>
      <c r="CF121" s="9">
        <v>-23.110409341183015</v>
      </c>
    </row>
    <row r="122" spans="1:84" x14ac:dyDescent="0.2">
      <c r="A122" s="3">
        <v>43955</v>
      </c>
      <c r="B122" s="4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  <c r="G122" s="2"/>
      <c r="H122" s="9">
        <f t="shared" si="20"/>
        <v>85.29507270414436</v>
      </c>
      <c r="I122" s="9">
        <f t="shared" si="21"/>
        <v>-13.051626704144354</v>
      </c>
      <c r="J122">
        <f t="shared" si="22"/>
        <v>158.57883603997939</v>
      </c>
      <c r="K122" s="9">
        <f t="shared" si="23"/>
        <v>-25.122949039979403</v>
      </c>
      <c r="L122">
        <f t="shared" si="24"/>
        <v>0.18066174063934259</v>
      </c>
      <c r="P122">
        <f t="shared" si="25"/>
        <v>0.18824908817982233</v>
      </c>
      <c r="AR122" s="9">
        <v>-0.18215028987189896</v>
      </c>
      <c r="AS122" s="43">
        <f>STANDARDIZE(AR122,AVERAGE($AR$2:$AR$258),STDEV($AR$2:$AR$258))</f>
        <v>-1.8503435547677714E-2</v>
      </c>
      <c r="AT122">
        <v>121</v>
      </c>
      <c r="AU122">
        <f t="shared" si="26"/>
        <v>0.4688715953307393</v>
      </c>
      <c r="AV122" s="43">
        <f t="shared" si="27"/>
        <v>-7.8106683642267097E-2</v>
      </c>
      <c r="BE122" s="9">
        <v>2.1369398877046422</v>
      </c>
      <c r="BF122" s="43">
        <f>STANDARDIZE(BE122,AVERAGE($BE$2:$BE$258),STDEV($BE$2:$BE$258))</f>
        <v>0.11889020289835027</v>
      </c>
      <c r="BG122">
        <v>121</v>
      </c>
      <c r="BH122">
        <f>(BG122-0.5)/$BG$258</f>
        <v>0.4688715953307393</v>
      </c>
      <c r="BI122" s="43">
        <f>_xlfn.NORM.S.INV(BH122)</f>
        <v>-7.8106683642267097E-2</v>
      </c>
      <c r="BT122" s="18"/>
      <c r="BU122" s="18">
        <v>-13.051626704144354</v>
      </c>
      <c r="CF122" s="9">
        <v>-25.122949039979403</v>
      </c>
    </row>
    <row r="123" spans="1:84" x14ac:dyDescent="0.2">
      <c r="A123" s="3">
        <v>43956</v>
      </c>
      <c r="B123" s="4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  <c r="G123" s="2"/>
      <c r="H123" s="9">
        <f t="shared" si="20"/>
        <v>85.538834422060148</v>
      </c>
      <c r="I123" s="9">
        <f t="shared" si="21"/>
        <v>-12.211098422060147</v>
      </c>
      <c r="J123">
        <f t="shared" si="22"/>
        <v>158.56783173877574</v>
      </c>
      <c r="K123" s="9">
        <f t="shared" si="23"/>
        <v>-25.437689738775731</v>
      </c>
      <c r="L123">
        <f t="shared" si="24"/>
        <v>0.16652768908697996</v>
      </c>
      <c r="P123">
        <f t="shared" si="25"/>
        <v>0.1910738571793586</v>
      </c>
      <c r="AR123" s="9">
        <v>-0.10204759993432333</v>
      </c>
      <c r="AS123" s="43">
        <f>STANDARDIZE(AR123,AVERAGE($AR$2:$AR$258),STDEV($AR$2:$AR$258))</f>
        <v>-1.0366336443979721E-2</v>
      </c>
      <c r="AT123">
        <v>122</v>
      </c>
      <c r="AU123">
        <f t="shared" si="26"/>
        <v>0.47276264591439687</v>
      </c>
      <c r="AV123" s="43">
        <f t="shared" si="27"/>
        <v>-6.8327049781859689E-2</v>
      </c>
      <c r="BE123" s="9">
        <v>2.4934726466835855</v>
      </c>
      <c r="BF123" s="43">
        <f>STANDARDIZE(BE123,AVERAGE($BE$2:$BE$258),STDEV($BE$2:$BE$258))</f>
        <v>0.13872616192499676</v>
      </c>
      <c r="BG123">
        <v>122</v>
      </c>
      <c r="BH123">
        <f>(BG123-0.5)/$BG$258</f>
        <v>0.47276264591439687</v>
      </c>
      <c r="BI123" s="43">
        <f>_xlfn.NORM.S.INV(BH123)</f>
        <v>-6.8327049781859689E-2</v>
      </c>
      <c r="BT123" s="18"/>
      <c r="BU123" s="18">
        <v>-12.211098422060147</v>
      </c>
      <c r="CF123" s="9">
        <v>-25.437689738775731</v>
      </c>
    </row>
    <row r="124" spans="1:84" x14ac:dyDescent="0.2">
      <c r="A124" s="3">
        <v>43957</v>
      </c>
      <c r="B124" s="4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  <c r="G124" s="2"/>
      <c r="H124" s="9">
        <f t="shared" si="20"/>
        <v>85.782596139975951</v>
      </c>
      <c r="I124" s="9">
        <f t="shared" si="21"/>
        <v>-11.698314139975949</v>
      </c>
      <c r="J124">
        <f t="shared" si="22"/>
        <v>158.55682743757208</v>
      </c>
      <c r="K124" s="9">
        <f t="shared" si="23"/>
        <v>-27.233081437572082</v>
      </c>
      <c r="L124">
        <f t="shared" si="24"/>
        <v>0.15790548040913657</v>
      </c>
      <c r="P124">
        <f t="shared" si="25"/>
        <v>0.20737362637806633</v>
      </c>
      <c r="AR124" s="9">
        <v>5.1632428043916434E-2</v>
      </c>
      <c r="AS124" s="43">
        <f>STANDARDIZE(AR124,AVERAGE($AR$2:$AR$258),STDEV($AR$2:$AR$258))</f>
        <v>5.2449946972409423E-3</v>
      </c>
      <c r="AT124">
        <v>123</v>
      </c>
      <c r="AU124">
        <f t="shared" si="26"/>
        <v>0.4766536964980545</v>
      </c>
      <c r="AV124" s="43">
        <f t="shared" si="27"/>
        <v>-5.8553946597514207E-2</v>
      </c>
      <c r="BE124" s="9">
        <v>2.8949629118745293</v>
      </c>
      <c r="BF124" s="43">
        <f>STANDARDIZE(BE124,AVERAGE($BE$2:$BE$258),STDEV($BE$2:$BE$258))</f>
        <v>0.16106336446630753</v>
      </c>
      <c r="BG124">
        <v>123</v>
      </c>
      <c r="BH124">
        <f>(BG124-0.5)/$BG$258</f>
        <v>0.4766536964980545</v>
      </c>
      <c r="BI124" s="43">
        <f>_xlfn.NORM.S.INV(BH124)</f>
        <v>-5.8553946597514207E-2</v>
      </c>
      <c r="BT124" s="18"/>
      <c r="BU124" s="18">
        <v>-11.698314139975949</v>
      </c>
      <c r="CF124" s="9">
        <v>-27.233081437572082</v>
      </c>
    </row>
    <row r="125" spans="1:84" x14ac:dyDescent="0.2">
      <c r="A125" s="3">
        <v>43958</v>
      </c>
      <c r="B125" s="4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  <c r="G125" s="2"/>
      <c r="H125" s="9">
        <f t="shared" si="20"/>
        <v>86.026357857891753</v>
      </c>
      <c r="I125" s="9">
        <f t="shared" si="21"/>
        <v>-11.175687857891759</v>
      </c>
      <c r="J125">
        <f t="shared" si="22"/>
        <v>158.54582313636843</v>
      </c>
      <c r="K125" s="9">
        <f t="shared" si="23"/>
        <v>-27.468858136368425</v>
      </c>
      <c r="L125">
        <f t="shared" si="24"/>
        <v>0.14930645053533603</v>
      </c>
      <c r="P125">
        <f t="shared" si="25"/>
        <v>0.20956281781751984</v>
      </c>
      <c r="AR125" s="9">
        <v>0.12977347372981285</v>
      </c>
      <c r="AS125" s="43">
        <f>STANDARDIZE(AR125,AVERAGE($AR$2:$AR$258),STDEV($AR$2:$AR$258))</f>
        <v>1.318282341820207E-2</v>
      </c>
      <c r="AT125">
        <v>124</v>
      </c>
      <c r="AU125">
        <f t="shared" si="26"/>
        <v>0.48054474708171208</v>
      </c>
      <c r="AV125" s="43">
        <f t="shared" si="27"/>
        <v>-4.8786433043091666E-2</v>
      </c>
      <c r="BE125" s="9">
        <v>3.0582517070598954</v>
      </c>
      <c r="BF125" s="43">
        <f>STANDARDIZE(BE125,AVERAGE($BE$2:$BE$258),STDEV($BE$2:$BE$258))</f>
        <v>0.17014805519734549</v>
      </c>
      <c r="BG125">
        <v>124</v>
      </c>
      <c r="BH125">
        <f>(BG125-0.5)/$BG$258</f>
        <v>0.48054474708171208</v>
      </c>
      <c r="BI125" s="43">
        <f>_xlfn.NORM.S.INV(BH125)</f>
        <v>-4.8786433043091666E-2</v>
      </c>
      <c r="BT125" s="18"/>
      <c r="BU125" s="18">
        <v>-11.175687857891759</v>
      </c>
      <c r="CF125" s="9">
        <v>-27.468858136368425</v>
      </c>
    </row>
    <row r="126" spans="1:84" x14ac:dyDescent="0.2">
      <c r="A126" s="3">
        <v>43959</v>
      </c>
      <c r="B126" s="4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  <c r="G126" s="2"/>
      <c r="H126" s="9">
        <f t="shared" si="20"/>
        <v>86.270119575807556</v>
      </c>
      <c r="I126" s="9">
        <f t="shared" si="21"/>
        <v>-9.0104455758075517</v>
      </c>
      <c r="J126">
        <f t="shared" si="22"/>
        <v>158.53481883516477</v>
      </c>
      <c r="K126" s="9">
        <f t="shared" si="23"/>
        <v>-23.39098983516476</v>
      </c>
      <c r="L126">
        <f t="shared" si="24"/>
        <v>0.11662546719790134</v>
      </c>
      <c r="P126">
        <f t="shared" si="25"/>
        <v>0.17308218960678373</v>
      </c>
      <c r="AR126" s="9">
        <v>0.81333365930692025</v>
      </c>
      <c r="AS126" s="43">
        <f>STANDARDIZE(AR126,AVERAGE($AR$2:$AR$258),STDEV($AR$2:$AR$258))</f>
        <v>8.2621152864039149E-2</v>
      </c>
      <c r="AT126">
        <v>125</v>
      </c>
      <c r="AU126">
        <f t="shared" si="26"/>
        <v>0.48443579766536965</v>
      </c>
      <c r="AV126" s="43">
        <f t="shared" si="27"/>
        <v>-3.9023571819248162E-2</v>
      </c>
      <c r="BE126" s="9">
        <v>3.6892341889082729</v>
      </c>
      <c r="BF126" s="43">
        <f>STANDARDIZE(BE126,AVERAGE($BE$2:$BE$258),STDEV($BE$2:$BE$258))</f>
        <v>0.20525322391261444</v>
      </c>
      <c r="BG126">
        <v>125</v>
      </c>
      <c r="BH126">
        <f>(BG126-0.5)/$BG$258</f>
        <v>0.48443579766536965</v>
      </c>
      <c r="BI126" s="43">
        <f>_xlfn.NORM.S.INV(BH126)</f>
        <v>-3.9023571819248162E-2</v>
      </c>
      <c r="BT126" s="18"/>
      <c r="BU126" s="18">
        <v>-9.0104455758075517</v>
      </c>
      <c r="CF126" s="9">
        <v>-23.39098983516476</v>
      </c>
    </row>
    <row r="127" spans="1:84" x14ac:dyDescent="0.2">
      <c r="A127" s="3">
        <v>43962</v>
      </c>
      <c r="B127" s="4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  <c r="G127" s="2"/>
      <c r="H127" s="9">
        <f t="shared" si="20"/>
        <v>86.513881293723358</v>
      </c>
      <c r="I127" s="9">
        <f t="shared" si="21"/>
        <v>-8.0385092937233651</v>
      </c>
      <c r="J127">
        <f t="shared" si="22"/>
        <v>158.52381453396112</v>
      </c>
      <c r="K127" s="9">
        <f t="shared" si="23"/>
        <v>-25.976054533961104</v>
      </c>
      <c r="L127">
        <f t="shared" si="24"/>
        <v>0.10243352900223736</v>
      </c>
      <c r="P127">
        <f t="shared" si="25"/>
        <v>0.195975054832772</v>
      </c>
      <c r="AR127" s="9">
        <v>0.95045165802309839</v>
      </c>
      <c r="AS127" s="43">
        <f>STANDARDIZE(AR127,AVERAGE($AR$2:$AR$258),STDEV($AR$2:$AR$258))</f>
        <v>9.6550057690129004E-2</v>
      </c>
      <c r="AT127">
        <v>126</v>
      </c>
      <c r="AU127">
        <f t="shared" si="26"/>
        <v>0.48832684824902722</v>
      </c>
      <c r="AV127" s="43">
        <f t="shared" si="27"/>
        <v>-2.9264428739091099E-2</v>
      </c>
      <c r="BE127" s="9">
        <v>3.7624676106708819</v>
      </c>
      <c r="BF127" s="43">
        <f>STANDARDIZE(BE127,AVERAGE($BE$2:$BE$258),STDEV($BE$2:$BE$258))</f>
        <v>0.20932761852820159</v>
      </c>
      <c r="BG127">
        <v>126</v>
      </c>
      <c r="BH127">
        <f>(BG127-0.5)/$BG$258</f>
        <v>0.48832684824902722</v>
      </c>
      <c r="BI127" s="43">
        <f>_xlfn.NORM.S.INV(BH127)</f>
        <v>-2.9264428739091099E-2</v>
      </c>
      <c r="BT127" s="18"/>
      <c r="BU127" s="18">
        <v>-8.0385092937233651</v>
      </c>
      <c r="CF127" s="9">
        <v>-25.976054533961104</v>
      </c>
    </row>
    <row r="128" spans="1:84" x14ac:dyDescent="0.2">
      <c r="A128" s="3">
        <v>43963</v>
      </c>
      <c r="B128" s="4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  <c r="G128" s="2"/>
      <c r="H128" s="9">
        <f t="shared" si="20"/>
        <v>86.757643011639146</v>
      </c>
      <c r="I128" s="9">
        <f t="shared" si="21"/>
        <v>-9.1791060116391492</v>
      </c>
      <c r="J128">
        <f t="shared" si="22"/>
        <v>158.51281023275746</v>
      </c>
      <c r="K128" s="9">
        <f t="shared" si="23"/>
        <v>-32.568764232757459</v>
      </c>
      <c r="L128">
        <f t="shared" si="24"/>
        <v>0.11832017419507601</v>
      </c>
      <c r="P128">
        <f t="shared" si="25"/>
        <v>0.25859709344860543</v>
      </c>
      <c r="AR128" s="9">
        <v>1.0041651459597176</v>
      </c>
      <c r="AS128" s="43">
        <f>STANDARDIZE(AR128,AVERAGE($AR$2:$AR$258),STDEV($AR$2:$AR$258))</f>
        <v>0.10200645341024987</v>
      </c>
      <c r="AT128">
        <v>127</v>
      </c>
      <c r="AU128">
        <f t="shared" si="26"/>
        <v>0.49221789883268485</v>
      </c>
      <c r="AV128" s="43">
        <f t="shared" si="27"/>
        <v>-1.9508072099243851E-2</v>
      </c>
      <c r="BE128" s="9">
        <v>3.8585761767749034</v>
      </c>
      <c r="BF128" s="43">
        <f>STANDARDIZE(BE128,AVERAGE($BE$2:$BE$258),STDEV($BE$2:$BE$258))</f>
        <v>0.21467468841543655</v>
      </c>
      <c r="BG128">
        <v>127</v>
      </c>
      <c r="BH128">
        <f>(BG128-0.5)/$BG$258</f>
        <v>0.49221789883268485</v>
      </c>
      <c r="BI128" s="43">
        <f>_xlfn.NORM.S.INV(BH128)</f>
        <v>-1.9508072099243851E-2</v>
      </c>
      <c r="BT128" s="18"/>
      <c r="BU128" s="18">
        <v>-9.1791060116391492</v>
      </c>
      <c r="CF128" s="9">
        <v>-32.568764232757459</v>
      </c>
    </row>
    <row r="129" spans="1:84" x14ac:dyDescent="0.2">
      <c r="A129" s="3">
        <v>43964</v>
      </c>
      <c r="B129" s="4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  <c r="G129" s="2"/>
      <c r="H129" s="9">
        <f t="shared" si="20"/>
        <v>87.001404729554949</v>
      </c>
      <c r="I129" s="9">
        <f t="shared" si="21"/>
        <v>-10.359551729554951</v>
      </c>
      <c r="J129">
        <f t="shared" si="22"/>
        <v>158.5018059315538</v>
      </c>
      <c r="K129" s="9">
        <f t="shared" si="23"/>
        <v>-37.118153931553806</v>
      </c>
      <c r="L129">
        <f t="shared" si="24"/>
        <v>0.13516833589024721</v>
      </c>
      <c r="P129">
        <f t="shared" si="25"/>
        <v>0.30579203475896249</v>
      </c>
      <c r="AR129" s="9">
        <v>1.0070953772227114</v>
      </c>
      <c r="AS129" s="43">
        <f>STANDARDIZE(AR129,AVERAGE($AR$2:$AR$258),STDEV($AR$2:$AR$258))</f>
        <v>0.10230411610050805</v>
      </c>
      <c r="AT129">
        <v>128</v>
      </c>
      <c r="AU129">
        <f t="shared" si="26"/>
        <v>0.49610894941634243</v>
      </c>
      <c r="AV129" s="43">
        <f t="shared" si="27"/>
        <v>-9.7535720552177404E-3</v>
      </c>
      <c r="BE129" s="9">
        <v>3.9457013092735167</v>
      </c>
      <c r="BF129" s="43">
        <f>STANDARDIZE(BE129,AVERAGE($BE$2:$BE$258),STDEV($BE$2:$BE$258))</f>
        <v>0.21952195844858297</v>
      </c>
      <c r="BG129">
        <v>128</v>
      </c>
      <c r="BH129">
        <f>(BG129-0.5)/$BG$258</f>
        <v>0.49610894941634243</v>
      </c>
      <c r="BI129" s="43">
        <f>_xlfn.NORM.S.INV(BH129)</f>
        <v>-9.7535720552177404E-3</v>
      </c>
      <c r="BT129" s="18"/>
      <c r="BU129" s="18">
        <v>-10.359551729554951</v>
      </c>
      <c r="CF129" s="9">
        <v>-37.118153931553806</v>
      </c>
    </row>
    <row r="130" spans="1:84" x14ac:dyDescent="0.2">
      <c r="A130" s="3">
        <v>43965</v>
      </c>
      <c r="B130" s="4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  <c r="G130" s="2"/>
      <c r="H130" s="9">
        <f t="shared" si="20"/>
        <v>87.245166447470751</v>
      </c>
      <c r="I130" s="9">
        <f t="shared" si="21"/>
        <v>-10.132480447470755</v>
      </c>
      <c r="J130">
        <f t="shared" si="22"/>
        <v>158.49080163035015</v>
      </c>
      <c r="K130" s="9">
        <f t="shared" si="23"/>
        <v>-32.155146630350146</v>
      </c>
      <c r="L130">
        <f t="shared" si="24"/>
        <v>0.13139835963528435</v>
      </c>
      <c r="P130">
        <f t="shared" si="25"/>
        <v>0.25452154920438053</v>
      </c>
      <c r="AR130" s="9">
        <v>1.1214139922123252</v>
      </c>
      <c r="AS130" s="43">
        <f>STANDARDIZE(AR130,AVERAGE($AR$2:$AR$258),STDEV($AR$2:$AR$258))</f>
        <v>0.11391698328752646</v>
      </c>
      <c r="AT130">
        <v>129</v>
      </c>
      <c r="AU130">
        <f t="shared" si="26"/>
        <v>0.5</v>
      </c>
      <c r="AV130" s="43">
        <f t="shared" si="27"/>
        <v>0</v>
      </c>
      <c r="BE130" s="9">
        <v>4.022603381589505</v>
      </c>
      <c r="BF130" s="43">
        <f>STANDARDIZE(BE130,AVERAGE($BE$2:$BE$258),STDEV($BE$2:$BE$258))</f>
        <v>0.2238004611025684</v>
      </c>
      <c r="BG130">
        <v>129</v>
      </c>
      <c r="BH130">
        <f>(BG130-0.5)/$BG$258</f>
        <v>0.5</v>
      </c>
      <c r="BI130" s="43">
        <f>_xlfn.NORM.S.INV(BH130)</f>
        <v>0</v>
      </c>
      <c r="BT130" s="18"/>
      <c r="BU130" s="18">
        <v>-10.132480447470755</v>
      </c>
      <c r="CF130" s="9">
        <v>-32.155146630350146</v>
      </c>
    </row>
    <row r="131" spans="1:84" x14ac:dyDescent="0.2">
      <c r="A131" s="3">
        <v>43966</v>
      </c>
      <c r="B131" s="4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  <c r="G131" s="2"/>
      <c r="H131" s="9">
        <f t="shared" ref="H131:H194" si="28">$O$2*B131+$O$3</f>
        <v>87.48892816538654</v>
      </c>
      <c r="I131" s="9">
        <f t="shared" ref="I131:I194" si="29">C131-H131</f>
        <v>-10.832136165386544</v>
      </c>
      <c r="J131">
        <f t="shared" ref="J131:J194" si="30">$O$17*B131+$O$18</f>
        <v>158.47979732914652</v>
      </c>
      <c r="K131" s="9">
        <f t="shared" ref="K131:K194" si="31">E131-J131</f>
        <v>-33.774917329146518</v>
      </c>
      <c r="L131">
        <f t="shared" ref="L131:L194" si="32">ABS(C131-H131)/C131</f>
        <v>0.14130693292495913</v>
      </c>
      <c r="P131">
        <f t="shared" ref="P131:P194" si="33">ABS(E131-J131)/E131</f>
        <v>0.27083877815484458</v>
      </c>
      <c r="AR131" s="9">
        <v>1.3437727609493066</v>
      </c>
      <c r="AS131" s="43">
        <f>STANDARDIZE(AR131,AVERAGE($AR$2:$AR$258),STDEV($AR$2:$AR$258))</f>
        <v>0.13650493057368027</v>
      </c>
      <c r="AT131">
        <v>130</v>
      </c>
      <c r="AU131">
        <f t="shared" ref="AU131:AU194" si="34">(AT131-0.5)/$AT$258</f>
        <v>0.50389105058365757</v>
      </c>
      <c r="AV131" s="43">
        <f t="shared" ref="AV131:AV194" si="35">_xlfn.NORM.S.INV(AU131)</f>
        <v>9.7535720552177404E-3</v>
      </c>
      <c r="BE131" s="9">
        <v>5.0388798034489639</v>
      </c>
      <c r="BF131" s="43">
        <f>STANDARDIZE(BE131,AVERAGE($BE$2:$BE$258),STDEV($BE$2:$BE$258))</f>
        <v>0.28034173804296225</v>
      </c>
      <c r="BG131">
        <v>130</v>
      </c>
      <c r="BH131">
        <f>(BG131-0.5)/$BG$258</f>
        <v>0.50389105058365757</v>
      </c>
      <c r="BI131" s="43">
        <f>_xlfn.NORM.S.INV(BH131)</f>
        <v>9.7535720552177404E-3</v>
      </c>
      <c r="BT131" s="18"/>
      <c r="BU131" s="18">
        <v>-10.832136165386544</v>
      </c>
      <c r="CF131" s="9">
        <v>-33.774917329146518</v>
      </c>
    </row>
    <row r="132" spans="1:84" x14ac:dyDescent="0.2">
      <c r="A132" s="3">
        <v>43969</v>
      </c>
      <c r="B132" s="4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  <c r="G132" s="2"/>
      <c r="H132" s="9">
        <f t="shared" si="28"/>
        <v>87.732689883302342</v>
      </c>
      <c r="I132" s="9">
        <f t="shared" si="29"/>
        <v>-9.2697758833023443</v>
      </c>
      <c r="J132">
        <f t="shared" si="30"/>
        <v>158.46879302794287</v>
      </c>
      <c r="K132" s="9">
        <f t="shared" si="31"/>
        <v>-23.193692027942859</v>
      </c>
      <c r="L132">
        <f t="shared" si="32"/>
        <v>0.11814213124052905</v>
      </c>
      <c r="P132">
        <f t="shared" si="33"/>
        <v>0.17145573617382004</v>
      </c>
      <c r="AR132" s="9">
        <v>1.4621442488859202</v>
      </c>
      <c r="AS132" s="43">
        <f>STANDARDIZE(AR132,AVERAGE($AR$2:$AR$258),STDEV($AR$2:$AR$258))</f>
        <v>0.14852950214728214</v>
      </c>
      <c r="AT132">
        <v>131</v>
      </c>
      <c r="AU132">
        <f t="shared" si="34"/>
        <v>0.50778210116731515</v>
      </c>
      <c r="AV132" s="43">
        <f t="shared" si="35"/>
        <v>1.9508072099243851E-2</v>
      </c>
      <c r="BE132" s="9">
        <v>5.1795784779785663</v>
      </c>
      <c r="BF132" s="43">
        <f>STANDARDIZE(BE132,AVERAGE($BE$2:$BE$258),STDEV($BE$2:$BE$258))</f>
        <v>0.288169611002141</v>
      </c>
      <c r="BG132">
        <v>131</v>
      </c>
      <c r="BH132">
        <f>(BG132-0.5)/$BG$258</f>
        <v>0.50778210116731515</v>
      </c>
      <c r="BI132" s="43">
        <f>_xlfn.NORM.S.INV(BH132)</f>
        <v>1.9508072099243851E-2</v>
      </c>
      <c r="BT132" s="18"/>
      <c r="BU132" s="18">
        <v>-9.2697758833023443</v>
      </c>
      <c r="CF132" s="9">
        <v>-23.193692027942859</v>
      </c>
    </row>
    <row r="133" spans="1:84" x14ac:dyDescent="0.2">
      <c r="A133" s="3">
        <v>43970</v>
      </c>
      <c r="B133" s="4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  <c r="G133" s="2"/>
      <c r="H133" s="9">
        <f t="shared" si="28"/>
        <v>87.976451601218145</v>
      </c>
      <c r="I133" s="9">
        <f t="shared" si="29"/>
        <v>-9.966930601218138</v>
      </c>
      <c r="J133">
        <f t="shared" si="30"/>
        <v>158.45778872673921</v>
      </c>
      <c r="K133" s="9">
        <f t="shared" si="31"/>
        <v>-27.249689726739206</v>
      </c>
      <c r="L133">
        <f t="shared" si="32"/>
        <v>0.12776556596493058</v>
      </c>
      <c r="P133">
        <f t="shared" si="33"/>
        <v>0.20768298553536094</v>
      </c>
      <c r="AR133" s="9">
        <v>1.530857095138515</v>
      </c>
      <c r="AS133" s="43">
        <f>STANDARDIZE(AR133,AVERAGE($AR$2:$AR$258),STDEV($AR$2:$AR$258))</f>
        <v>0.15550958284232813</v>
      </c>
      <c r="AT133">
        <v>132</v>
      </c>
      <c r="AU133">
        <f t="shared" si="34"/>
        <v>0.51167315175097272</v>
      </c>
      <c r="AV133" s="43">
        <f t="shared" si="35"/>
        <v>2.9264428739090957E-2</v>
      </c>
      <c r="BE133" s="9">
        <v>5.6366095022453067</v>
      </c>
      <c r="BF133" s="43">
        <f>STANDARDIZE(BE133,AVERAGE($BE$2:$BE$258),STDEV($BE$2:$BE$258))</f>
        <v>0.31359686401873338</v>
      </c>
      <c r="BG133">
        <v>132</v>
      </c>
      <c r="BH133">
        <f>(BG133-0.5)/$BG$258</f>
        <v>0.51167315175097272</v>
      </c>
      <c r="BI133" s="43">
        <f>_xlfn.NORM.S.INV(BH133)</f>
        <v>2.9264428739090957E-2</v>
      </c>
      <c r="BT133" s="18"/>
      <c r="BU133" s="18">
        <v>-9.966930601218138</v>
      </c>
      <c r="CF133" s="9">
        <v>-27.249689726739206</v>
      </c>
    </row>
    <row r="134" spans="1:84" x14ac:dyDescent="0.2">
      <c r="A134" s="3">
        <v>43971</v>
      </c>
      <c r="B134" s="4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  <c r="G134" s="2"/>
      <c r="H134" s="9">
        <f t="shared" si="28"/>
        <v>88.220213319133947</v>
      </c>
      <c r="I134" s="9">
        <f t="shared" si="29"/>
        <v>-8.6935483191339529</v>
      </c>
      <c r="J134">
        <f t="shared" si="30"/>
        <v>158.44678442553555</v>
      </c>
      <c r="K134" s="9">
        <f t="shared" si="31"/>
        <v>-23.181617425535563</v>
      </c>
      <c r="L134">
        <f t="shared" si="32"/>
        <v>0.10931614344866535</v>
      </c>
      <c r="P134">
        <f t="shared" si="33"/>
        <v>0.17137906188025159</v>
      </c>
      <c r="AR134" s="9">
        <v>1.6915331967809095</v>
      </c>
      <c r="AS134" s="43">
        <f>STANDARDIZE(AR134,AVERAGE($AR$2:$AR$258),STDEV($AR$2:$AR$258))</f>
        <v>0.1718315985409134</v>
      </c>
      <c r="AT134">
        <v>133</v>
      </c>
      <c r="AU134">
        <f t="shared" si="34"/>
        <v>0.51556420233463029</v>
      </c>
      <c r="AV134" s="43">
        <f t="shared" si="35"/>
        <v>3.9023571819248024E-2</v>
      </c>
      <c r="BE134" s="9">
        <v>6.256608586404127</v>
      </c>
      <c r="BF134" s="43">
        <f>STANDARDIZE(BE134,AVERAGE($BE$2:$BE$258),STDEV($BE$2:$BE$258))</f>
        <v>0.34809096342534368</v>
      </c>
      <c r="BG134">
        <v>133</v>
      </c>
      <c r="BH134">
        <f>(BG134-0.5)/$BG$258</f>
        <v>0.51556420233463029</v>
      </c>
      <c r="BI134" s="43">
        <f>_xlfn.NORM.S.INV(BH134)</f>
        <v>3.9023571819248024E-2</v>
      </c>
      <c r="BT134" s="18"/>
      <c r="BU134" s="18">
        <v>-8.6935483191339529</v>
      </c>
      <c r="CF134" s="9">
        <v>-23.181617425535563</v>
      </c>
    </row>
    <row r="135" spans="1:84" x14ac:dyDescent="0.2">
      <c r="A135" s="3">
        <v>43972</v>
      </c>
      <c r="B135" s="4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  <c r="G135" s="2"/>
      <c r="H135" s="9">
        <f t="shared" si="28"/>
        <v>88.46397503704975</v>
      </c>
      <c r="I135" s="9">
        <f t="shared" si="29"/>
        <v>-9.5302210370497562</v>
      </c>
      <c r="J135">
        <f t="shared" si="30"/>
        <v>158.4357801243319</v>
      </c>
      <c r="K135" s="9">
        <f t="shared" si="31"/>
        <v>-21.519947124331907</v>
      </c>
      <c r="L135">
        <f t="shared" si="32"/>
        <v>0.12073695414321428</v>
      </c>
      <c r="P135">
        <f t="shared" si="33"/>
        <v>0.15717646858513368</v>
      </c>
      <c r="AR135" s="9">
        <v>1.6975270938547027</v>
      </c>
      <c r="AS135" s="43">
        <f>STANDARDIZE(AR135,AVERAGE($AR$2:$AR$258),STDEV($AR$2:$AR$258))</f>
        <v>0.17244047864899503</v>
      </c>
      <c r="AT135">
        <v>134</v>
      </c>
      <c r="AU135">
        <f t="shared" si="34"/>
        <v>0.51945525291828798</v>
      </c>
      <c r="AV135" s="43">
        <f t="shared" si="35"/>
        <v>4.8786433043091805E-2</v>
      </c>
      <c r="BE135" s="9">
        <v>6.6595464659420429</v>
      </c>
      <c r="BF135" s="43">
        <f>STANDARDIZE(BE135,AVERAGE($BE$2:$BE$258),STDEV($BE$2:$BE$258))</f>
        <v>0.37050870504237687</v>
      </c>
      <c r="BG135">
        <v>134</v>
      </c>
      <c r="BH135">
        <f>(BG135-0.5)/$BG$258</f>
        <v>0.51945525291828798</v>
      </c>
      <c r="BI135" s="43">
        <f>_xlfn.NORM.S.INV(BH135)</f>
        <v>4.8786433043091805E-2</v>
      </c>
      <c r="BT135" s="18"/>
      <c r="BU135" s="18">
        <v>-9.5302210370497562</v>
      </c>
      <c r="CF135" s="9">
        <v>-21.519947124331907</v>
      </c>
    </row>
    <row r="136" spans="1:84" x14ac:dyDescent="0.2">
      <c r="A136" s="3">
        <v>43973</v>
      </c>
      <c r="B136" s="4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  <c r="G136" s="2"/>
      <c r="H136" s="9">
        <f t="shared" si="28"/>
        <v>88.707736754965538</v>
      </c>
      <c r="I136" s="9">
        <f t="shared" si="29"/>
        <v>-9.2657737549655366</v>
      </c>
      <c r="J136">
        <f t="shared" si="30"/>
        <v>158.42477582312824</v>
      </c>
      <c r="K136" s="9">
        <f t="shared" si="31"/>
        <v>-20.027329823128241</v>
      </c>
      <c r="L136">
        <f t="shared" si="32"/>
        <v>0.11663576030926548</v>
      </c>
      <c r="P136">
        <f t="shared" si="33"/>
        <v>0.14470881076178416</v>
      </c>
      <c r="AR136" s="9">
        <v>1.840900966801712</v>
      </c>
      <c r="AS136" s="43">
        <f>STANDARDIZE(AR136,AVERAGE($AR$2:$AR$258),STDEV($AR$2:$AR$258))</f>
        <v>0.18700487609881841</v>
      </c>
      <c r="AT136">
        <v>135</v>
      </c>
      <c r="AU136">
        <f t="shared" si="34"/>
        <v>0.52334630350194555</v>
      </c>
      <c r="AV136" s="43">
        <f t="shared" si="35"/>
        <v>5.8553946597514346E-2</v>
      </c>
      <c r="BE136" s="9">
        <v>6.6815550683493257</v>
      </c>
      <c r="BF136" s="43">
        <f>STANDARDIZE(BE136,AVERAGE($BE$2:$BE$258),STDEV($BE$2:$BE$258))</f>
        <v>0.37173316962407438</v>
      </c>
      <c r="BG136">
        <v>135</v>
      </c>
      <c r="BH136">
        <f>(BG136-0.5)/$BG$258</f>
        <v>0.52334630350194555</v>
      </c>
      <c r="BI136" s="43">
        <f>_xlfn.NORM.S.INV(BH136)</f>
        <v>5.8553946597514346E-2</v>
      </c>
      <c r="BT136" s="18"/>
      <c r="BU136" s="18">
        <v>-9.2657737549655366</v>
      </c>
      <c r="CF136" s="9">
        <v>-20.027329823128241</v>
      </c>
    </row>
    <row r="137" spans="1:84" x14ac:dyDescent="0.2">
      <c r="A137" s="3">
        <v>43977</v>
      </c>
      <c r="B137" s="4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  <c r="G137" s="2"/>
      <c r="H137" s="9">
        <f t="shared" si="28"/>
        <v>88.951498472881354</v>
      </c>
      <c r="I137" s="9">
        <f t="shared" si="29"/>
        <v>-10.047636472881351</v>
      </c>
      <c r="J137">
        <f t="shared" si="30"/>
        <v>158.41377152192459</v>
      </c>
      <c r="K137" s="9">
        <f t="shared" si="31"/>
        <v>-14.2887105219246</v>
      </c>
      <c r="L137">
        <f t="shared" si="32"/>
        <v>0.12734023681732271</v>
      </c>
      <c r="P137">
        <f t="shared" si="33"/>
        <v>9.9141054461892655E-2</v>
      </c>
      <c r="AR137" s="9">
        <v>1.9650572997071123</v>
      </c>
      <c r="AS137" s="43">
        <f>STANDARDIZE(AR137,AVERAGE($AR$2:$AR$258),STDEV($AR$2:$AR$258))</f>
        <v>0.19961709156861437</v>
      </c>
      <c r="AT137">
        <v>136</v>
      </c>
      <c r="AU137">
        <f t="shared" si="34"/>
        <v>0.52723735408560313</v>
      </c>
      <c r="AV137" s="43">
        <f t="shared" si="35"/>
        <v>6.8327049781859689E-2</v>
      </c>
      <c r="BE137" s="9">
        <v>6.8205027551091746</v>
      </c>
      <c r="BF137" s="43">
        <f>STANDARDIZE(BE137,AVERAGE($BE$2:$BE$258),STDEV($BE$2:$BE$258))</f>
        <v>0.37946362510678772</v>
      </c>
      <c r="BG137">
        <v>136</v>
      </c>
      <c r="BH137">
        <f>(BG137-0.5)/$BG$258</f>
        <v>0.52723735408560313</v>
      </c>
      <c r="BI137" s="43">
        <f>_xlfn.NORM.S.INV(BH137)</f>
        <v>6.8327049781859689E-2</v>
      </c>
      <c r="BT137" s="18"/>
      <c r="BU137" s="18">
        <v>-10.047636472881351</v>
      </c>
      <c r="CF137" s="9">
        <v>-14.2887105219246</v>
      </c>
    </row>
    <row r="138" spans="1:84" x14ac:dyDescent="0.2">
      <c r="A138" s="3">
        <v>43978</v>
      </c>
      <c r="B138" s="4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  <c r="G138" s="2"/>
      <c r="H138" s="9">
        <f t="shared" si="28"/>
        <v>89.195260190797143</v>
      </c>
      <c r="I138" s="9">
        <f t="shared" si="29"/>
        <v>-9.9476171907971462</v>
      </c>
      <c r="J138">
        <f t="shared" si="30"/>
        <v>158.40276722072093</v>
      </c>
      <c r="K138" s="9">
        <f t="shared" si="31"/>
        <v>-10.64823522072092</v>
      </c>
      <c r="L138">
        <f t="shared" si="32"/>
        <v>0.12552571678121893</v>
      </c>
      <c r="P138">
        <f t="shared" si="33"/>
        <v>7.2067063369135237E-2</v>
      </c>
      <c r="AR138" s="9">
        <v>2.1716177863599029</v>
      </c>
      <c r="AS138" s="43">
        <f>STANDARDIZE(AR138,AVERAGE($AR$2:$AR$258),STDEV($AR$2:$AR$258))</f>
        <v>0.22060019653190213</v>
      </c>
      <c r="AT138">
        <v>137</v>
      </c>
      <c r="AU138">
        <f t="shared" si="34"/>
        <v>0.5311284046692607</v>
      </c>
      <c r="AV138" s="43">
        <f t="shared" si="35"/>
        <v>7.8106683642267097E-2</v>
      </c>
      <c r="BE138" s="9">
        <v>7.0646019839968233</v>
      </c>
      <c r="BF138" s="43">
        <f>STANDARDIZE(BE138,AVERAGE($BE$2:$BE$258),STDEV($BE$2:$BE$258))</f>
        <v>0.39304426301652146</v>
      </c>
      <c r="BG138">
        <v>137</v>
      </c>
      <c r="BH138">
        <f>(BG138-0.5)/$BG$258</f>
        <v>0.5311284046692607</v>
      </c>
      <c r="BI138" s="43">
        <f>_xlfn.NORM.S.INV(BH138)</f>
        <v>7.8106683642267097E-2</v>
      </c>
      <c r="BT138" s="18"/>
      <c r="BU138" s="18">
        <v>-9.9476171907971462</v>
      </c>
      <c r="CF138" s="9">
        <v>-10.64823522072092</v>
      </c>
    </row>
    <row r="139" spans="1:84" x14ac:dyDescent="0.2">
      <c r="A139" s="3">
        <v>43979</v>
      </c>
      <c r="B139" s="4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  <c r="G139" s="2"/>
      <c r="H139" s="9">
        <f t="shared" si="28"/>
        <v>89.439021908712945</v>
      </c>
      <c r="I139" s="9">
        <f t="shared" si="29"/>
        <v>-10.15649790871295</v>
      </c>
      <c r="J139">
        <f t="shared" si="30"/>
        <v>158.39176291951728</v>
      </c>
      <c r="K139" s="9">
        <f t="shared" si="31"/>
        <v>-11.66143191951727</v>
      </c>
      <c r="L139">
        <f t="shared" si="32"/>
        <v>0.12810512829678519</v>
      </c>
      <c r="P139">
        <f t="shared" si="33"/>
        <v>7.9475264862022763E-2</v>
      </c>
      <c r="AR139" s="9">
        <v>2.3660068638754979</v>
      </c>
      <c r="AS139" s="43">
        <f>STANDARDIZE(AR139,AVERAGE($AR$2:$AR$258),STDEV($AR$2:$AR$258))</f>
        <v>0.24034688905438173</v>
      </c>
      <c r="AT139">
        <v>138</v>
      </c>
      <c r="AU139">
        <f t="shared" si="34"/>
        <v>0.53501945525291827</v>
      </c>
      <c r="AV139" s="43">
        <f t="shared" si="35"/>
        <v>8.7893793612546053E-2</v>
      </c>
      <c r="BE139" s="9">
        <v>7.1756122852004864</v>
      </c>
      <c r="BF139" s="43">
        <f>STANDARDIZE(BE139,AVERAGE($BE$2:$BE$258),STDEV($BE$2:$BE$258))</f>
        <v>0.39922040176045548</v>
      </c>
      <c r="BG139">
        <v>138</v>
      </c>
      <c r="BH139">
        <f>(BG139-0.5)/$BG$258</f>
        <v>0.53501945525291827</v>
      </c>
      <c r="BI139" s="43">
        <f>_xlfn.NORM.S.INV(BH139)</f>
        <v>8.7893793612546053E-2</v>
      </c>
      <c r="BT139" s="18"/>
      <c r="BU139" s="18">
        <v>-10.15649790871295</v>
      </c>
      <c r="CF139" s="9">
        <v>-11.66143191951727</v>
      </c>
    </row>
    <row r="140" spans="1:84" x14ac:dyDescent="0.2">
      <c r="A140" s="3">
        <v>43980</v>
      </c>
      <c r="B140" s="4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  <c r="G140" s="2"/>
      <c r="H140" s="9">
        <f t="shared" si="28"/>
        <v>89.682783626628748</v>
      </c>
      <c r="I140" s="9">
        <f t="shared" si="29"/>
        <v>-10.477484626628751</v>
      </c>
      <c r="J140">
        <f t="shared" si="30"/>
        <v>158.38075861831365</v>
      </c>
      <c r="K140" s="9">
        <f t="shared" si="31"/>
        <v>-13.350805618313643</v>
      </c>
      <c r="L140">
        <f t="shared" si="32"/>
        <v>0.13228262198251095</v>
      </c>
      <c r="P140">
        <f t="shared" si="33"/>
        <v>9.2055505377662522E-2</v>
      </c>
      <c r="AR140" s="9">
        <v>2.4337109401072894</v>
      </c>
      <c r="AS140" s="43">
        <f>STANDARDIZE(AR140,AVERAGE($AR$2:$AR$258),STDEV($AR$2:$AR$258))</f>
        <v>0.24722449551743239</v>
      </c>
      <c r="AT140">
        <v>139</v>
      </c>
      <c r="AU140">
        <f t="shared" si="34"/>
        <v>0.53891050583657585</v>
      </c>
      <c r="AV140" s="43">
        <f t="shared" si="35"/>
        <v>9.7689330162724075E-2</v>
      </c>
      <c r="BE140" s="9">
        <v>7.183601682793153</v>
      </c>
      <c r="BF140" s="43">
        <f>STANDARDIZE(BE140,AVERAGE($BE$2:$BE$258),STDEV($BE$2:$BE$258))</f>
        <v>0.39966489769892011</v>
      </c>
      <c r="BG140">
        <v>139</v>
      </c>
      <c r="BH140">
        <f>(BG140-0.5)/$BG$258</f>
        <v>0.53891050583657585</v>
      </c>
      <c r="BI140" s="43">
        <f>_xlfn.NORM.S.INV(BH140)</f>
        <v>9.7689330162724075E-2</v>
      </c>
      <c r="BT140" s="18"/>
      <c r="BU140" s="18">
        <v>-10.477484626628751</v>
      </c>
      <c r="CF140" s="9">
        <v>-13.350805618313643</v>
      </c>
    </row>
    <row r="141" spans="1:84" x14ac:dyDescent="0.2">
      <c r="A141" s="3">
        <v>43983</v>
      </c>
      <c r="B141" s="4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  <c r="G141" s="2"/>
      <c r="H141" s="9">
        <f t="shared" si="28"/>
        <v>89.926545344544536</v>
      </c>
      <c r="I141" s="9">
        <f t="shared" si="29"/>
        <v>-9.7471863445445308</v>
      </c>
      <c r="J141">
        <f t="shared" si="30"/>
        <v>158.36975431710999</v>
      </c>
      <c r="K141" s="9">
        <f t="shared" si="31"/>
        <v>-13.011661317109997</v>
      </c>
      <c r="L141">
        <f t="shared" si="32"/>
        <v>0.12156727699138291</v>
      </c>
      <c r="P141">
        <f t="shared" si="33"/>
        <v>8.951452959079477E-2</v>
      </c>
      <c r="AR141" s="9">
        <v>2.6631263251177018</v>
      </c>
      <c r="AS141" s="43">
        <f>STANDARDIZE(AR141,AVERAGE($AR$2:$AR$258),STDEV($AR$2:$AR$258))</f>
        <v>0.27052927748165284</v>
      </c>
      <c r="AT141">
        <v>140</v>
      </c>
      <c r="AU141">
        <f t="shared" si="34"/>
        <v>0.54280155642023342</v>
      </c>
      <c r="AV141" s="43">
        <f t="shared" si="35"/>
        <v>0.1074942494564356</v>
      </c>
      <c r="BE141" s="9">
        <v>7.3967076104771934</v>
      </c>
      <c r="BF141" s="43">
        <f>STANDARDIZE(BE141,AVERAGE($BE$2:$BE$258),STDEV($BE$2:$BE$258))</f>
        <v>0.41152120078305204</v>
      </c>
      <c r="BG141">
        <v>140</v>
      </c>
      <c r="BH141">
        <f>(BG141-0.5)/$BG$258</f>
        <v>0.54280155642023342</v>
      </c>
      <c r="BI141" s="43">
        <f>_xlfn.NORM.S.INV(BH141)</f>
        <v>0.1074942494564356</v>
      </c>
      <c r="BT141" s="18"/>
      <c r="BU141" s="18">
        <v>-9.7471863445445308</v>
      </c>
      <c r="CF141" s="9">
        <v>-13.011661317109997</v>
      </c>
    </row>
    <row r="142" spans="1:84" x14ac:dyDescent="0.2">
      <c r="A142" s="3">
        <v>43984</v>
      </c>
      <c r="B142" s="4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  <c r="G142" s="2"/>
      <c r="H142" s="9">
        <f t="shared" si="28"/>
        <v>90.170307062460353</v>
      </c>
      <c r="I142" s="9">
        <f t="shared" si="29"/>
        <v>-9.619762062460353</v>
      </c>
      <c r="J142">
        <f t="shared" si="30"/>
        <v>158.35875001590634</v>
      </c>
      <c r="K142" s="9">
        <f t="shared" si="31"/>
        <v>-10.84285001590635</v>
      </c>
      <c r="L142">
        <f t="shared" si="32"/>
        <v>0.11942516419299649</v>
      </c>
      <c r="P142">
        <f t="shared" si="33"/>
        <v>7.3502924199400549E-2</v>
      </c>
      <c r="AR142" s="9">
        <v>3.0167050430334967</v>
      </c>
      <c r="AS142" s="43">
        <f>STANDARDIZE(AR142,AVERAGE($AR$2:$AR$258),STDEV($AR$2:$AR$258))</f>
        <v>0.30644698599907522</v>
      </c>
      <c r="AT142">
        <v>141</v>
      </c>
      <c r="AU142">
        <f t="shared" si="34"/>
        <v>0.546692607003891</v>
      </c>
      <c r="AV142" s="43">
        <f t="shared" si="35"/>
        <v>0.11730951401834952</v>
      </c>
      <c r="BE142" s="9">
        <v>7.6115060563128338</v>
      </c>
      <c r="BF142" s="43">
        <f>STANDARDIZE(BE142,AVERAGE($BE$2:$BE$258),STDEV($BE$2:$BE$258))</f>
        <v>0.42347166834397187</v>
      </c>
      <c r="BG142">
        <v>141</v>
      </c>
      <c r="BH142">
        <f>(BG142-0.5)/$BG$258</f>
        <v>0.546692607003891</v>
      </c>
      <c r="BI142" s="43">
        <f>_xlfn.NORM.S.INV(BH142)</f>
        <v>0.11730951401834952</v>
      </c>
      <c r="BT142" s="18"/>
      <c r="BU142" s="18">
        <v>-9.619762062460353</v>
      </c>
      <c r="CF142" s="9">
        <v>-10.84285001590635</v>
      </c>
    </row>
    <row r="143" spans="1:84" x14ac:dyDescent="0.2">
      <c r="A143" s="3">
        <v>43985</v>
      </c>
      <c r="B143" s="4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  <c r="G143" s="2"/>
      <c r="H143" s="9">
        <f t="shared" si="28"/>
        <v>90.414068780376141</v>
      </c>
      <c r="I143" s="9">
        <f t="shared" si="29"/>
        <v>-9.4200887803761475</v>
      </c>
      <c r="J143">
        <f t="shared" si="30"/>
        <v>158.34774571470268</v>
      </c>
      <c r="K143" s="9">
        <f t="shared" si="31"/>
        <v>-5.859952714702672</v>
      </c>
      <c r="L143">
        <f t="shared" si="32"/>
        <v>0.11630603632981301</v>
      </c>
      <c r="P143">
        <f t="shared" si="33"/>
        <v>3.8428995524269094E-2</v>
      </c>
      <c r="AR143" s="9">
        <v>3.2486615817913105</v>
      </c>
      <c r="AS143" s="43">
        <f>STANDARDIZE(AR143,AVERAGE($AR$2:$AR$258),STDEV($AR$2:$AR$258))</f>
        <v>0.33000990685846199</v>
      </c>
      <c r="AT143">
        <v>142</v>
      </c>
      <c r="AU143">
        <f t="shared" si="34"/>
        <v>0.55058365758754868</v>
      </c>
      <c r="AV143" s="43">
        <f t="shared" si="35"/>
        <v>0.12713609341286788</v>
      </c>
      <c r="BE143" s="9">
        <v>7.7577029116808092</v>
      </c>
      <c r="BF143" s="43">
        <f>STANDARDIZE(BE143,AVERAGE($BE$2:$BE$258),STDEV($BE$2:$BE$258))</f>
        <v>0.43160543658790196</v>
      </c>
      <c r="BG143">
        <v>142</v>
      </c>
      <c r="BH143">
        <f>(BG143-0.5)/$BG$258</f>
        <v>0.55058365758754868</v>
      </c>
      <c r="BI143" s="43">
        <f>_xlfn.NORM.S.INV(BH143)</f>
        <v>0.12713609341286788</v>
      </c>
      <c r="BT143" s="18"/>
      <c r="BU143" s="18">
        <v>-9.4200887803761475</v>
      </c>
      <c r="CF143" s="9">
        <v>-5.859952714702672</v>
      </c>
    </row>
    <row r="144" spans="1:84" x14ac:dyDescent="0.2">
      <c r="A144" s="3">
        <v>43986</v>
      </c>
      <c r="B144" s="4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  <c r="G144" s="2"/>
      <c r="H144" s="9">
        <f t="shared" si="28"/>
        <v>90.657830498291943</v>
      </c>
      <c r="I144" s="9">
        <f t="shared" si="29"/>
        <v>-10.361382498291945</v>
      </c>
      <c r="J144">
        <f t="shared" si="30"/>
        <v>158.33674141349903</v>
      </c>
      <c r="K144" s="9">
        <f t="shared" si="31"/>
        <v>-3.3033554134990197</v>
      </c>
      <c r="L144">
        <f t="shared" si="32"/>
        <v>0.12903911388822512</v>
      </c>
      <c r="P144">
        <f t="shared" si="33"/>
        <v>2.1307380937284178E-2</v>
      </c>
      <c r="AR144" s="9">
        <v>3.490971350528298</v>
      </c>
      <c r="AS144" s="43">
        <f>STANDARDIZE(AR144,AVERAGE($AR$2:$AR$258),STDEV($AR$2:$AR$258))</f>
        <v>0.35462454343987471</v>
      </c>
      <c r="AT144">
        <v>143</v>
      </c>
      <c r="AU144">
        <f t="shared" si="34"/>
        <v>0.55447470817120625</v>
      </c>
      <c r="AV144" s="43">
        <f t="shared" si="35"/>
        <v>0.1369749649353629</v>
      </c>
      <c r="BE144" s="9">
        <v>7.8845239599237686</v>
      </c>
      <c r="BF144" s="43">
        <f>STANDARDIZE(BE144,AVERAGE($BE$2:$BE$258),STDEV($BE$2:$BE$258))</f>
        <v>0.43866121772809241</v>
      </c>
      <c r="BG144">
        <v>143</v>
      </c>
      <c r="BH144">
        <f>(BG144-0.5)/$BG$258</f>
        <v>0.55447470817120625</v>
      </c>
      <c r="BI144" s="43">
        <f>_xlfn.NORM.S.INV(BH144)</f>
        <v>0.1369749649353629</v>
      </c>
      <c r="BT144" s="18"/>
      <c r="BU144" s="18">
        <v>-10.361382498291945</v>
      </c>
      <c r="CF144" s="9">
        <v>-3.3033554134990197</v>
      </c>
    </row>
    <row r="145" spans="1:84" x14ac:dyDescent="0.2">
      <c r="A145" s="3">
        <v>43987</v>
      </c>
      <c r="B145" s="4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  <c r="G145" s="2"/>
      <c r="H145" s="9">
        <f t="shared" si="28"/>
        <v>90.901592216207746</v>
      </c>
      <c r="I145" s="9">
        <f t="shared" si="29"/>
        <v>-8.3182182162077396</v>
      </c>
      <c r="J145">
        <f t="shared" si="30"/>
        <v>158.32573711229537</v>
      </c>
      <c r="K145" s="9">
        <f t="shared" si="31"/>
        <v>2.1369398877046422</v>
      </c>
      <c r="L145">
        <f t="shared" si="32"/>
        <v>0.10072509529833135</v>
      </c>
      <c r="P145">
        <f t="shared" si="33"/>
        <v>1.331736406033312E-2</v>
      </c>
      <c r="AR145" s="9">
        <v>3.7282078117704884</v>
      </c>
      <c r="AS145" s="43">
        <f>STANDARDIZE(AR145,AVERAGE($AR$2:$AR$258),STDEV($AR$2:$AR$258))</f>
        <v>0.37872381648105091</v>
      </c>
      <c r="AT145">
        <v>144</v>
      </c>
      <c r="AU145">
        <f t="shared" si="34"/>
        <v>0.55836575875486383</v>
      </c>
      <c r="AV145" s="43">
        <f t="shared" si="35"/>
        <v>0.14682711431726958</v>
      </c>
      <c r="BE145" s="9">
        <v>8.1505467671456984</v>
      </c>
      <c r="BF145" s="43">
        <f>STANDARDIZE(BE145,AVERAGE($BE$2:$BE$258),STDEV($BE$2:$BE$258))</f>
        <v>0.45346158984346185</v>
      </c>
      <c r="BG145">
        <v>144</v>
      </c>
      <c r="BH145">
        <f>(BG145-0.5)/$BG$258</f>
        <v>0.55836575875486383</v>
      </c>
      <c r="BI145" s="43">
        <f>_xlfn.NORM.S.INV(BH145)</f>
        <v>0.14682711431726958</v>
      </c>
      <c r="BT145" s="18"/>
      <c r="BU145" s="18">
        <v>-8.3182182162077396</v>
      </c>
      <c r="CF145" s="9">
        <v>2.1369398877046422</v>
      </c>
    </row>
    <row r="146" spans="1:84" x14ac:dyDescent="0.2">
      <c r="A146" s="3">
        <v>43990</v>
      </c>
      <c r="B146" s="4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  <c r="G146" s="2"/>
      <c r="H146" s="9">
        <f t="shared" si="28"/>
        <v>91.145353934123534</v>
      </c>
      <c r="I146" s="9">
        <f t="shared" si="29"/>
        <v>-8.073713934123532</v>
      </c>
      <c r="J146">
        <f t="shared" si="30"/>
        <v>158.31473281109172</v>
      </c>
      <c r="K146" s="9">
        <f t="shared" si="31"/>
        <v>3.6892341889082729</v>
      </c>
      <c r="L146">
        <f t="shared" si="32"/>
        <v>9.7189774201201895E-2</v>
      </c>
      <c r="P146">
        <f t="shared" si="33"/>
        <v>2.2772492903882245E-2</v>
      </c>
      <c r="AR146" s="9">
        <v>3.8410619590987949</v>
      </c>
      <c r="AS146" s="43">
        <f>STANDARDIZE(AR146,AVERAGE($AR$2:$AR$258),STDEV($AR$2:$AR$258))</f>
        <v>0.39018791814591891</v>
      </c>
      <c r="AT146">
        <v>145</v>
      </c>
      <c r="AU146">
        <f t="shared" si="34"/>
        <v>0.5622568093385214</v>
      </c>
      <c r="AV146" s="43">
        <f t="shared" si="35"/>
        <v>0.15669353644638814</v>
      </c>
      <c r="BE146" s="9">
        <v>8.1976208876077976</v>
      </c>
      <c r="BF146" s="43">
        <f>STANDARDIZE(BE146,AVERAGE($BE$2:$BE$258),STDEV($BE$2:$BE$258))</f>
        <v>0.45608059272941198</v>
      </c>
      <c r="BG146">
        <v>145</v>
      </c>
      <c r="BH146">
        <f>(BG146-0.5)/$BG$258</f>
        <v>0.5622568093385214</v>
      </c>
      <c r="BI146" s="43">
        <f>_xlfn.NORM.S.INV(BH146)</f>
        <v>0.15669353644638814</v>
      </c>
      <c r="BT146" s="18"/>
      <c r="BU146" s="18">
        <v>-8.073713934123532</v>
      </c>
      <c r="CF146" s="9">
        <v>3.6892341889082729</v>
      </c>
    </row>
    <row r="147" spans="1:84" x14ac:dyDescent="0.2">
      <c r="A147" s="3">
        <v>43991</v>
      </c>
      <c r="B147" s="4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  <c r="G147" s="2"/>
      <c r="H147" s="9">
        <f t="shared" si="28"/>
        <v>91.389115652039337</v>
      </c>
      <c r="I147" s="9">
        <f t="shared" si="29"/>
        <v>-5.6942376520393339</v>
      </c>
      <c r="J147">
        <f t="shared" si="30"/>
        <v>158.30372850988806</v>
      </c>
      <c r="K147" s="9">
        <f t="shared" si="31"/>
        <v>-1.0926535098880663</v>
      </c>
      <c r="L147">
        <f t="shared" si="32"/>
        <v>6.6447817943557072E-2</v>
      </c>
      <c r="P147">
        <f t="shared" si="33"/>
        <v>6.9502324177101796E-3</v>
      </c>
      <c r="AR147" s="9">
        <v>4.0379561916456197</v>
      </c>
      <c r="AS147" s="43">
        <f>STANDARDIZE(AR147,AVERAGE($AR$2:$AR$258),STDEV($AR$2:$AR$258))</f>
        <v>0.41018909269359805</v>
      </c>
      <c r="AT147">
        <v>146</v>
      </c>
      <c r="AU147">
        <f t="shared" si="34"/>
        <v>0.56614785992217898</v>
      </c>
      <c r="AV147" s="43">
        <f t="shared" si="35"/>
        <v>0.16657523610381375</v>
      </c>
      <c r="BE147" s="9">
        <v>8.3025173575164501</v>
      </c>
      <c r="BF147" s="43">
        <f>STANDARDIZE(BE147,AVERAGE($BE$2:$BE$258),STDEV($BE$2:$BE$258))</f>
        <v>0.46191658402823899</v>
      </c>
      <c r="BG147">
        <v>146</v>
      </c>
      <c r="BH147">
        <f>(BG147-0.5)/$BG$258</f>
        <v>0.56614785992217898</v>
      </c>
      <c r="BI147" s="43">
        <f>_xlfn.NORM.S.INV(BH147)</f>
        <v>0.16657523610381375</v>
      </c>
      <c r="BT147" s="18"/>
      <c r="BU147" s="18">
        <v>-5.6942376520393339</v>
      </c>
      <c r="CF147" s="9">
        <v>-1.0926535098880663</v>
      </c>
    </row>
    <row r="148" spans="1:84" x14ac:dyDescent="0.2">
      <c r="A148" s="3">
        <v>43992</v>
      </c>
      <c r="B148" s="4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  <c r="G148" s="2"/>
      <c r="H148" s="9">
        <f t="shared" si="28"/>
        <v>91.632877369955139</v>
      </c>
      <c r="I148" s="9">
        <f t="shared" si="29"/>
        <v>-3.7332873699551357</v>
      </c>
      <c r="J148">
        <f t="shared" si="30"/>
        <v>158.2927242086844</v>
      </c>
      <c r="K148" s="9">
        <f t="shared" si="31"/>
        <v>-5.0392762086844129</v>
      </c>
      <c r="L148">
        <f t="shared" si="32"/>
        <v>4.2472181837880423E-2</v>
      </c>
      <c r="P148">
        <f t="shared" si="33"/>
        <v>3.2881976062844688E-2</v>
      </c>
      <c r="AR148" s="9">
        <v>4.160277241182996</v>
      </c>
      <c r="AS148" s="43">
        <f>STANDARDIZE(AR148,AVERAGE($AR$2:$AR$258),STDEV($AR$2:$AR$258))</f>
        <v>0.42261487394176406</v>
      </c>
      <c r="AT148">
        <v>147</v>
      </c>
      <c r="AU148">
        <f t="shared" si="34"/>
        <v>0.57003891050583655</v>
      </c>
      <c r="AV148" s="43">
        <f t="shared" si="35"/>
        <v>0.17647322871896182</v>
      </c>
      <c r="BE148" s="9">
        <v>8.6675368635347354</v>
      </c>
      <c r="BF148" s="43">
        <f>STANDARDIZE(BE148,AVERAGE($BE$2:$BE$258),STDEV($BE$2:$BE$258))</f>
        <v>0.48222470939108414</v>
      </c>
      <c r="BG148">
        <v>147</v>
      </c>
      <c r="BH148">
        <f>(BG148-0.5)/$BG$258</f>
        <v>0.57003891050583655</v>
      </c>
      <c r="BI148" s="43">
        <f>_xlfn.NORM.S.INV(BH148)</f>
        <v>0.17647322871896182</v>
      </c>
      <c r="BT148" s="18"/>
      <c r="BU148" s="18">
        <v>-3.7332873699551357</v>
      </c>
      <c r="CF148" s="9">
        <v>-5.0392762086844129</v>
      </c>
    </row>
    <row r="149" spans="1:84" x14ac:dyDescent="0.2">
      <c r="A149" s="3">
        <v>43993</v>
      </c>
      <c r="B149" s="4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  <c r="G149" s="2"/>
      <c r="H149" s="9">
        <f t="shared" si="28"/>
        <v>91.876639087870942</v>
      </c>
      <c r="I149" s="9">
        <f t="shared" si="29"/>
        <v>-8.1971420878709438</v>
      </c>
      <c r="J149">
        <f t="shared" si="30"/>
        <v>158.28171990748078</v>
      </c>
      <c r="K149" s="9">
        <f t="shared" si="31"/>
        <v>-15.648220907480777</v>
      </c>
      <c r="L149">
        <f t="shared" si="32"/>
        <v>9.7958787776543918E-2</v>
      </c>
      <c r="P149">
        <f t="shared" si="33"/>
        <v>0.10970929702482288</v>
      </c>
      <c r="AR149" s="9">
        <v>4.3297169655178891</v>
      </c>
      <c r="AS149" s="43">
        <f>STANDARDIZE(AR149,AVERAGE($AR$2:$AR$258),STDEV($AR$2:$AR$258))</f>
        <v>0.43982712773861854</v>
      </c>
      <c r="AT149">
        <v>148</v>
      </c>
      <c r="AU149">
        <f t="shared" si="34"/>
        <v>0.57392996108949412</v>
      </c>
      <c r="AV149" s="43">
        <f t="shared" si="35"/>
        <v>0.18638854114422501</v>
      </c>
      <c r="BE149" s="9">
        <v>8.8725523695529773</v>
      </c>
      <c r="BF149" s="43">
        <f>STANDARDIZE(BE149,AVERAGE($BE$2:$BE$258),STDEV($BE$2:$BE$258))</f>
        <v>0.49363089598906018</v>
      </c>
      <c r="BG149">
        <v>148</v>
      </c>
      <c r="BH149">
        <f>(BG149-0.5)/$BG$258</f>
        <v>0.57392996108949412</v>
      </c>
      <c r="BI149" s="43">
        <f>_xlfn.NORM.S.INV(BH149)</f>
        <v>0.18638854114422501</v>
      </c>
      <c r="BT149" s="18"/>
      <c r="BU149" s="18">
        <v>-8.1971420878709438</v>
      </c>
      <c r="CF149" s="9">
        <v>-15.648220907480777</v>
      </c>
    </row>
    <row r="150" spans="1:84" x14ac:dyDescent="0.2">
      <c r="A150" s="3">
        <v>43994</v>
      </c>
      <c r="B150" s="4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  <c r="G150" s="2"/>
      <c r="H150" s="9">
        <f t="shared" si="28"/>
        <v>92.120400805786744</v>
      </c>
      <c r="I150" s="9">
        <f t="shared" si="29"/>
        <v>-7.7184538057867371</v>
      </c>
      <c r="J150">
        <f t="shared" si="30"/>
        <v>158.27071560627712</v>
      </c>
      <c r="K150" s="9">
        <f t="shared" si="31"/>
        <v>-14.573236606277135</v>
      </c>
      <c r="L150">
        <f t="shared" si="32"/>
        <v>9.1448764870160362E-2</v>
      </c>
      <c r="P150">
        <f t="shared" si="33"/>
        <v>0.10141609099681656</v>
      </c>
      <c r="AR150" s="9">
        <v>4.4159236072019041</v>
      </c>
      <c r="AS150" s="43">
        <f>STANDARDIZE(AR150,AVERAGE($AR$2:$AR$258),STDEV($AR$2:$AR$258))</f>
        <v>0.44858428667206351</v>
      </c>
      <c r="AT150">
        <v>149</v>
      </c>
      <c r="AU150">
        <f t="shared" si="34"/>
        <v>0.5778210116731517</v>
      </c>
      <c r="AV150" s="43">
        <f t="shared" si="35"/>
        <v>0.19632221245086642</v>
      </c>
      <c r="BE150" s="9">
        <v>8.9274469841905386</v>
      </c>
      <c r="BF150" s="43">
        <f>STANDARDIZE(BE150,AVERAGE($BE$2:$BE$258),STDEV($BE$2:$BE$258))</f>
        <v>0.49668499774916947</v>
      </c>
      <c r="BG150">
        <v>149</v>
      </c>
      <c r="BH150">
        <f>(BG150-0.5)/$BG$258</f>
        <v>0.5778210116731517</v>
      </c>
      <c r="BI150" s="43">
        <f>_xlfn.NORM.S.INV(BH150)</f>
        <v>0.19632221245086642</v>
      </c>
      <c r="BT150" s="18"/>
      <c r="BU150" s="18">
        <v>-7.7184538057867371</v>
      </c>
      <c r="CF150" s="9">
        <v>-14.573236606277135</v>
      </c>
    </row>
    <row r="151" spans="1:84" x14ac:dyDescent="0.2">
      <c r="A151" s="3">
        <v>43997</v>
      </c>
      <c r="B151" s="4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  <c r="G151" s="2"/>
      <c r="H151" s="9">
        <f t="shared" si="28"/>
        <v>92.364162523702532</v>
      </c>
      <c r="I151" s="9">
        <f t="shared" si="29"/>
        <v>-6.9184075237025269</v>
      </c>
      <c r="J151">
        <f t="shared" si="30"/>
        <v>158.25971130507347</v>
      </c>
      <c r="K151" s="9">
        <f t="shared" si="31"/>
        <v>-12.454138305073457</v>
      </c>
      <c r="L151">
        <f t="shared" si="32"/>
        <v>8.0968417023204092E-2</v>
      </c>
      <c r="P151">
        <f t="shared" si="33"/>
        <v>8.5416065029787686E-2</v>
      </c>
      <c r="AR151" s="9">
        <v>4.6032410684441061</v>
      </c>
      <c r="AS151" s="43">
        <f>STANDARDIZE(AR151,AVERAGE($AR$2:$AR$258),STDEV($AR$2:$AR$258))</f>
        <v>0.46761262076632099</v>
      </c>
      <c r="AT151">
        <v>150</v>
      </c>
      <c r="AU151">
        <f t="shared" si="34"/>
        <v>0.58171206225680938</v>
      </c>
      <c r="AV151" s="43">
        <f t="shared" si="35"/>
        <v>0.2062752947478296</v>
      </c>
      <c r="BE151" s="9">
        <v>9.0685401647383799</v>
      </c>
      <c r="BF151" s="43">
        <f>STANDARDIZE(BE151,AVERAGE($BE$2:$BE$258),STDEV($BE$2:$BE$258))</f>
        <v>0.50453481933723709</v>
      </c>
      <c r="BG151">
        <v>150</v>
      </c>
      <c r="BH151">
        <f>(BG151-0.5)/$BG$258</f>
        <v>0.58171206225680938</v>
      </c>
      <c r="BI151" s="43">
        <f>_xlfn.NORM.S.INV(BH151)</f>
        <v>0.2062752947478296</v>
      </c>
      <c r="BT151" s="18"/>
      <c r="BU151" s="18">
        <v>-6.9184075237025269</v>
      </c>
      <c r="CF151" s="9">
        <v>-12.454138305073457</v>
      </c>
    </row>
    <row r="152" spans="1:84" x14ac:dyDescent="0.2">
      <c r="A152" s="3">
        <v>43998</v>
      </c>
      <c r="B152" s="4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  <c r="G152" s="2"/>
      <c r="H152" s="9">
        <f t="shared" si="28"/>
        <v>92.607924241618335</v>
      </c>
      <c r="I152" s="9">
        <f t="shared" si="29"/>
        <v>-4.8976662416183387</v>
      </c>
      <c r="J152">
        <f t="shared" si="30"/>
        <v>158.24870700386981</v>
      </c>
      <c r="K152" s="9">
        <f t="shared" si="31"/>
        <v>-9.9770850038698029</v>
      </c>
      <c r="L152">
        <f t="shared" si="32"/>
        <v>5.5839149870227707E-2</v>
      </c>
      <c r="P152">
        <f t="shared" si="33"/>
        <v>6.7289241658594678E-2</v>
      </c>
      <c r="AR152" s="9">
        <v>4.7024830874356027</v>
      </c>
      <c r="AS152" s="43">
        <f>STANDARDIZE(AR152,AVERAGE($AR$2:$AR$258),STDEV($AR$2:$AR$258))</f>
        <v>0.47769395691638294</v>
      </c>
      <c r="AT152">
        <v>151</v>
      </c>
      <c r="AU152">
        <f t="shared" si="34"/>
        <v>0.58560311284046696</v>
      </c>
      <c r="AV152" s="43">
        <f t="shared" si="35"/>
        <v>0.21624885402522978</v>
      </c>
      <c r="BE152" s="9">
        <v>9.4996274900150581</v>
      </c>
      <c r="BF152" s="43">
        <f>STANDARDIZE(BE152,AVERAGE($BE$2:$BE$258),STDEV($BE$2:$BE$258))</f>
        <v>0.52851867581534506</v>
      </c>
      <c r="BG152">
        <v>151</v>
      </c>
      <c r="BH152">
        <f>(BG152-0.5)/$BG$258</f>
        <v>0.58560311284046696</v>
      </c>
      <c r="BI152" s="43">
        <f>_xlfn.NORM.S.INV(BH152)</f>
        <v>0.21624885402522978</v>
      </c>
      <c r="BT152" s="18"/>
      <c r="BU152" s="18">
        <v>-4.8976662416183387</v>
      </c>
      <c r="CF152" s="9">
        <v>-9.9770850038698029</v>
      </c>
    </row>
    <row r="153" spans="1:84" x14ac:dyDescent="0.2">
      <c r="A153" s="3">
        <v>43999</v>
      </c>
      <c r="B153" s="4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  <c r="G153" s="2"/>
      <c r="H153" s="9">
        <f t="shared" si="28"/>
        <v>92.851685959534137</v>
      </c>
      <c r="I153" s="9">
        <f t="shared" si="29"/>
        <v>-5.2634899595341409</v>
      </c>
      <c r="J153">
        <f t="shared" si="30"/>
        <v>158.23770270266616</v>
      </c>
      <c r="K153" s="9">
        <f t="shared" si="31"/>
        <v>-10.731751702666145</v>
      </c>
      <c r="L153">
        <f t="shared" si="32"/>
        <v>6.0093599365080443E-2</v>
      </c>
      <c r="P153">
        <f t="shared" si="33"/>
        <v>7.275470331814711E-2</v>
      </c>
      <c r="AR153" s="9">
        <v>4.8422353695197913</v>
      </c>
      <c r="AS153" s="43">
        <f>STANDARDIZE(AR153,AVERAGE($AR$2:$AR$258),STDEV($AR$2:$AR$258))</f>
        <v>0.49189046105592193</v>
      </c>
      <c r="AT153">
        <v>152</v>
      </c>
      <c r="AU153">
        <f t="shared" si="34"/>
        <v>0.58949416342412453</v>
      </c>
      <c r="AV153" s="43">
        <f t="shared" si="35"/>
        <v>0.22624397102438534</v>
      </c>
      <c r="BE153" s="9">
        <v>9.5246930080698746</v>
      </c>
      <c r="BF153" s="43">
        <f>STANDARDIZE(BE153,AVERAGE($BE$2:$BE$258),STDEV($BE$2:$BE$258))</f>
        <v>0.52991321411959769</v>
      </c>
      <c r="BG153">
        <v>152</v>
      </c>
      <c r="BH153">
        <f>(BG153-0.5)/$BG$258</f>
        <v>0.58949416342412453</v>
      </c>
      <c r="BI153" s="43">
        <f>_xlfn.NORM.S.INV(BH153)</f>
        <v>0.22624397102438534</v>
      </c>
      <c r="BT153" s="18"/>
      <c r="BU153" s="18">
        <v>-5.2634899595341409</v>
      </c>
      <c r="CF153" s="9">
        <v>-10.731751702666145</v>
      </c>
    </row>
    <row r="154" spans="1:84" x14ac:dyDescent="0.2">
      <c r="A154" s="3">
        <v>44000</v>
      </c>
      <c r="B154" s="4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  <c r="G154" s="2"/>
      <c r="H154" s="9">
        <f t="shared" si="28"/>
        <v>93.095447677449926</v>
      </c>
      <c r="I154" s="9">
        <f t="shared" si="29"/>
        <v>-5.4723706774499306</v>
      </c>
      <c r="J154">
        <f t="shared" si="30"/>
        <v>158.2266984014625</v>
      </c>
      <c r="K154" s="9">
        <f t="shared" si="31"/>
        <v>-10.830137401462508</v>
      </c>
      <c r="L154">
        <f t="shared" si="32"/>
        <v>6.2453532389075209E-2</v>
      </c>
      <c r="P154">
        <f t="shared" si="33"/>
        <v>7.3476187829528181E-2</v>
      </c>
      <c r="AR154" s="9">
        <v>4.8605685232671902</v>
      </c>
      <c r="AS154" s="43">
        <f>STANDARDIZE(AR154,AVERAGE($AR$2:$AR$258),STDEV($AR$2:$AR$258))</f>
        <v>0.49375280411883499</v>
      </c>
      <c r="AT154">
        <v>153</v>
      </c>
      <c r="AU154">
        <f t="shared" si="34"/>
        <v>0.5933852140077821</v>
      </c>
      <c r="AV154" s="43">
        <f t="shared" si="35"/>
        <v>0.23626174213633835</v>
      </c>
      <c r="BE154" s="9">
        <v>9.6838516348407779</v>
      </c>
      <c r="BF154" s="43">
        <f>STANDARDIZE(BE154,AVERAGE($BE$2:$BE$258),STDEV($BE$2:$BE$258))</f>
        <v>0.53876811993079521</v>
      </c>
      <c r="BG154">
        <v>153</v>
      </c>
      <c r="BH154">
        <f>(BG154-0.5)/$BG$258</f>
        <v>0.5933852140077821</v>
      </c>
      <c r="BI154" s="43">
        <f>_xlfn.NORM.S.INV(BH154)</f>
        <v>0.23626174213633835</v>
      </c>
      <c r="BT154" s="18"/>
      <c r="BU154" s="18">
        <v>-5.4723706774499306</v>
      </c>
      <c r="CF154" s="9">
        <v>-10.830137401462508</v>
      </c>
    </row>
    <row r="155" spans="1:84" x14ac:dyDescent="0.2">
      <c r="A155" s="3">
        <v>44001</v>
      </c>
      <c r="B155" s="4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  <c r="G155" s="2"/>
      <c r="H155" s="9">
        <f t="shared" si="28"/>
        <v>93.339209395365742</v>
      </c>
      <c r="I155" s="9">
        <f t="shared" si="29"/>
        <v>-6.2168723953657405</v>
      </c>
      <c r="J155">
        <f t="shared" si="30"/>
        <v>158.21569410025884</v>
      </c>
      <c r="K155" s="9">
        <f t="shared" si="31"/>
        <v>-13.663051100258855</v>
      </c>
      <c r="L155">
        <f t="shared" si="32"/>
        <v>7.1357961797624186E-2</v>
      </c>
      <c r="P155">
        <f t="shared" si="33"/>
        <v>9.4519552300810272E-2</v>
      </c>
      <c r="AR155" s="9">
        <v>4.9217784788651073</v>
      </c>
      <c r="AS155" s="43">
        <f>STANDARDIZE(AR155,AVERAGE($AR$2:$AR$258),STDEV($AR$2:$AR$258))</f>
        <v>0.49997071609184551</v>
      </c>
      <c r="AT155">
        <v>154</v>
      </c>
      <c r="AU155">
        <f t="shared" si="34"/>
        <v>0.59727626459143968</v>
      </c>
      <c r="AV155" s="43">
        <f t="shared" si="35"/>
        <v>0.24630328033093149</v>
      </c>
      <c r="BE155" s="9">
        <v>9.9405963094672245</v>
      </c>
      <c r="BF155" s="43">
        <f>STANDARDIZE(BE155,AVERAGE($BE$2:$BE$258),STDEV($BE$2:$BE$258))</f>
        <v>0.55305229639969766</v>
      </c>
      <c r="BG155">
        <v>154</v>
      </c>
      <c r="BH155">
        <f>(BG155-0.5)/$BG$258</f>
        <v>0.59727626459143968</v>
      </c>
      <c r="BI155" s="43">
        <f>_xlfn.NORM.S.INV(BH155)</f>
        <v>0.24630328033093149</v>
      </c>
      <c r="BT155" s="18"/>
      <c r="BU155" s="18">
        <v>-6.2168723953657405</v>
      </c>
      <c r="CF155" s="9">
        <v>-13.663051100258855</v>
      </c>
    </row>
    <row r="156" spans="1:84" x14ac:dyDescent="0.2">
      <c r="A156" s="3">
        <v>44004</v>
      </c>
      <c r="B156" s="4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  <c r="G156" s="2"/>
      <c r="H156" s="9">
        <f t="shared" si="28"/>
        <v>93.582971113281531</v>
      </c>
      <c r="I156" s="9">
        <f t="shared" si="29"/>
        <v>-4.1811841132815317</v>
      </c>
      <c r="J156">
        <f t="shared" si="30"/>
        <v>158.20468979905519</v>
      </c>
      <c r="K156" s="9">
        <f t="shared" si="31"/>
        <v>-14.0796287990552</v>
      </c>
      <c r="L156">
        <f t="shared" si="32"/>
        <v>4.676846239417487E-2</v>
      </c>
      <c r="P156">
        <f t="shared" si="33"/>
        <v>9.76903579527727E-2</v>
      </c>
      <c r="AR156" s="9">
        <v>4.9642506326124902</v>
      </c>
      <c r="AS156" s="43">
        <f>STANDARDIZE(AR156,AVERAGE($AR$2:$AR$258),STDEV($AR$2:$AR$258))</f>
        <v>0.50428517949450136</v>
      </c>
      <c r="AT156">
        <v>155</v>
      </c>
      <c r="AU156">
        <f t="shared" si="34"/>
        <v>0.60116731517509725</v>
      </c>
      <c r="AV156" s="43">
        <f t="shared" si="35"/>
        <v>0.25636971611861781</v>
      </c>
      <c r="BE156" s="9">
        <v>10.315526261127417</v>
      </c>
      <c r="BF156" s="43">
        <f>STANDARDIZE(BE156,AVERAGE($BE$2:$BE$258),STDEV($BE$2:$BE$258))</f>
        <v>0.57391179660465175</v>
      </c>
      <c r="BG156">
        <v>155</v>
      </c>
      <c r="BH156">
        <f>(BG156-0.5)/$BG$258</f>
        <v>0.60116731517509725</v>
      </c>
      <c r="BI156" s="43">
        <f>_xlfn.NORM.S.INV(BH156)</f>
        <v>0.25636971611861781</v>
      </c>
      <c r="BT156" s="18"/>
      <c r="BU156" s="18">
        <v>-4.1811841132815317</v>
      </c>
      <c r="CF156" s="9">
        <v>-14.0796287990552</v>
      </c>
    </row>
    <row r="157" spans="1:84" x14ac:dyDescent="0.2">
      <c r="A157" s="3">
        <v>44005</v>
      </c>
      <c r="B157" s="4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  <c r="G157" s="2"/>
      <c r="H157" s="9">
        <f t="shared" si="28"/>
        <v>93.826732831197333</v>
      </c>
      <c r="I157" s="9">
        <f t="shared" si="29"/>
        <v>-2.5166818311973316</v>
      </c>
      <c r="J157">
        <f t="shared" si="30"/>
        <v>158.19368549785153</v>
      </c>
      <c r="K157" s="9">
        <f t="shared" si="31"/>
        <v>-14.148168497851543</v>
      </c>
      <c r="L157">
        <f t="shared" si="32"/>
        <v>2.756193654077941E-2</v>
      </c>
      <c r="P157">
        <f t="shared" si="33"/>
        <v>9.8220123697786058E-2</v>
      </c>
      <c r="AR157" s="9">
        <v>5.0873319336881906</v>
      </c>
      <c r="AS157" s="43">
        <f>STANDARDIZE(AR157,AVERAGE($AR$2:$AR$258),STDEV($AR$2:$AR$258))</f>
        <v>0.51678818963617768</v>
      </c>
      <c r="AT157">
        <v>156</v>
      </c>
      <c r="AU157">
        <f t="shared" si="34"/>
        <v>0.60505836575875482</v>
      </c>
      <c r="AV157" s="43">
        <f t="shared" si="35"/>
        <v>0.2664621985473109</v>
      </c>
      <c r="BE157" s="9">
        <v>10.342835936044423</v>
      </c>
      <c r="BF157" s="43">
        <f>STANDARDIZE(BE157,AVERAGE($BE$2:$BE$258),STDEV($BE$2:$BE$258))</f>
        <v>0.57543119020605926</v>
      </c>
      <c r="BG157">
        <v>156</v>
      </c>
      <c r="BH157">
        <f>(BG157-0.5)/$BG$258</f>
        <v>0.60505836575875482</v>
      </c>
      <c r="BI157" s="43">
        <f>_xlfn.NORM.S.INV(BH157)</f>
        <v>0.2664621985473109</v>
      </c>
      <c r="BT157" s="18"/>
      <c r="BU157" s="18">
        <v>-2.5166818311973316</v>
      </c>
      <c r="CF157" s="9">
        <v>-14.148168497851543</v>
      </c>
    </row>
    <row r="158" spans="1:84" x14ac:dyDescent="0.2">
      <c r="A158" s="3">
        <v>44006</v>
      </c>
      <c r="B158" s="4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  <c r="G158" s="2"/>
      <c r="H158" s="9">
        <f t="shared" si="28"/>
        <v>94.070494549113135</v>
      </c>
      <c r="I158" s="9">
        <f t="shared" si="29"/>
        <v>-4.3722525491131421</v>
      </c>
      <c r="J158">
        <f t="shared" si="30"/>
        <v>158.18268119664791</v>
      </c>
      <c r="K158" s="9">
        <f t="shared" si="31"/>
        <v>-20.610553196647913</v>
      </c>
      <c r="L158">
        <f t="shared" si="32"/>
        <v>4.8744016065701071E-2</v>
      </c>
      <c r="P158">
        <f t="shared" si="33"/>
        <v>0.14981634358849139</v>
      </c>
      <c r="AR158" s="9">
        <v>5.1614616516040002</v>
      </c>
      <c r="AS158" s="43">
        <f>STANDARDIZE(AR158,AVERAGE($AR$2:$AR$258),STDEV($AR$2:$AR$258))</f>
        <v>0.52431853426855135</v>
      </c>
      <c r="AT158">
        <v>157</v>
      </c>
      <c r="AU158">
        <f t="shared" si="34"/>
        <v>0.6089494163424124</v>
      </c>
      <c r="AV158" s="43">
        <f t="shared" si="35"/>
        <v>0.2765818962367188</v>
      </c>
      <c r="BE158" s="9">
        <v>10.703521658720121</v>
      </c>
      <c r="BF158" s="43">
        <f>STANDARDIZE(BE158,AVERAGE($BE$2:$BE$258),STDEV($BE$2:$BE$258))</f>
        <v>0.59549820238463458</v>
      </c>
      <c r="BG158">
        <v>157</v>
      </c>
      <c r="BH158">
        <f>(BG158-0.5)/$BG$258</f>
        <v>0.6089494163424124</v>
      </c>
      <c r="BI158" s="43">
        <f>_xlfn.NORM.S.INV(BH158)</f>
        <v>0.2765818962367188</v>
      </c>
      <c r="BT158" s="18"/>
      <c r="BU158" s="18">
        <v>-4.3722525491131421</v>
      </c>
      <c r="CF158" s="9">
        <v>-20.610553196647913</v>
      </c>
    </row>
    <row r="159" spans="1:84" x14ac:dyDescent="0.2">
      <c r="A159" s="3">
        <v>44007</v>
      </c>
      <c r="B159" s="4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  <c r="G159" s="2"/>
      <c r="H159" s="9">
        <f t="shared" si="28"/>
        <v>94.314256267028924</v>
      </c>
      <c r="I159" s="9">
        <f t="shared" si="29"/>
        <v>-3.4252182670289244</v>
      </c>
      <c r="J159">
        <f t="shared" si="30"/>
        <v>158.17167689544425</v>
      </c>
      <c r="K159" s="9">
        <f t="shared" si="31"/>
        <v>-16.51266489544426</v>
      </c>
      <c r="L159">
        <f t="shared" si="32"/>
        <v>3.7685713727423589E-2</v>
      </c>
      <c r="P159">
        <f t="shared" si="33"/>
        <v>0.1165662859165237</v>
      </c>
      <c r="AR159" s="9">
        <v>5.2427486770145961</v>
      </c>
      <c r="AS159" s="43">
        <f>STANDARDIZE(AR159,AVERAGE($AR$2:$AR$258),STDEV($AR$2:$AR$258))</f>
        <v>0.53257594212996406</v>
      </c>
      <c r="AT159">
        <v>158</v>
      </c>
      <c r="AU159">
        <f t="shared" si="34"/>
        <v>0.61284046692607008</v>
      </c>
      <c r="AV159" s="43">
        <f t="shared" si="35"/>
        <v>0.28672999845275632</v>
      </c>
      <c r="BE159" s="9">
        <v>10.744566971960296</v>
      </c>
      <c r="BF159" s="43">
        <f>STANDARDIZE(BE159,AVERAGE($BE$2:$BE$258),STDEV($BE$2:$BE$258))</f>
        <v>0.59778178820154426</v>
      </c>
      <c r="BG159">
        <v>158</v>
      </c>
      <c r="BH159">
        <f>(BG159-0.5)/$BG$258</f>
        <v>0.61284046692607008</v>
      </c>
      <c r="BI159" s="43">
        <f>_xlfn.NORM.S.INV(BH159)</f>
        <v>0.28672999845275632</v>
      </c>
      <c r="BT159" s="18"/>
      <c r="BU159" s="18">
        <v>-3.4252182670289244</v>
      </c>
      <c r="CF159" s="9">
        <v>-16.51266489544426</v>
      </c>
    </row>
    <row r="160" spans="1:84" x14ac:dyDescent="0.2">
      <c r="A160" s="3">
        <v>44008</v>
      </c>
      <c r="B160" s="4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  <c r="G160" s="2"/>
      <c r="H160" s="9">
        <f t="shared" si="28"/>
        <v>94.55801798494474</v>
      </c>
      <c r="I160" s="9">
        <f t="shared" si="29"/>
        <v>-6.4616129849447361</v>
      </c>
      <c r="J160">
        <f t="shared" si="30"/>
        <v>158.16067259424059</v>
      </c>
      <c r="K160" s="9">
        <f t="shared" si="31"/>
        <v>-20.727765594240594</v>
      </c>
      <c r="L160">
        <f t="shared" si="32"/>
        <v>7.3347067737267319E-2</v>
      </c>
      <c r="P160">
        <f t="shared" si="33"/>
        <v>0.15082097909957326</v>
      </c>
      <c r="AR160" s="9">
        <v>5.2435780176229088</v>
      </c>
      <c r="AS160" s="43">
        <f>STANDARDIZE(AR160,AVERAGE($AR$2:$AR$258),STDEV($AR$2:$AR$258))</f>
        <v>0.53266018932223458</v>
      </c>
      <c r="AT160">
        <v>159</v>
      </c>
      <c r="AU160">
        <f t="shared" si="34"/>
        <v>0.61673151750972766</v>
      </c>
      <c r="AV160" s="43">
        <f t="shared" si="35"/>
        <v>0.29690771622479006</v>
      </c>
      <c r="BE160" s="9">
        <v>10.781814682986891</v>
      </c>
      <c r="BF160" s="43">
        <f>STANDARDIZE(BE160,AVERAGE($BE$2:$BE$258),STDEV($BE$2:$BE$258))</f>
        <v>0.59985409166077153</v>
      </c>
      <c r="BG160">
        <v>159</v>
      </c>
      <c r="BH160">
        <f>(BG160-0.5)/$BG$258</f>
        <v>0.61673151750972766</v>
      </c>
      <c r="BI160" s="43">
        <f>_xlfn.NORM.S.INV(BH160)</f>
        <v>0.29690771622479006</v>
      </c>
      <c r="BT160" s="18"/>
      <c r="BU160" s="18">
        <v>-6.4616129849447361</v>
      </c>
      <c r="CF160" s="9">
        <v>-20.727765594240594</v>
      </c>
    </row>
    <row r="161" spans="1:84" x14ac:dyDescent="0.2">
      <c r="A161" s="3">
        <v>44011</v>
      </c>
      <c r="B161" s="4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  <c r="G161" s="2"/>
      <c r="H161" s="9">
        <f t="shared" si="28"/>
        <v>94.801779702860529</v>
      </c>
      <c r="I161" s="9">
        <f t="shared" si="29"/>
        <v>-4.6750477028605246</v>
      </c>
      <c r="J161">
        <f t="shared" si="30"/>
        <v>158.14966829303694</v>
      </c>
      <c r="K161" s="9">
        <f t="shared" si="31"/>
        <v>-15.715037293036943</v>
      </c>
      <c r="L161">
        <f t="shared" si="32"/>
        <v>5.1871931879883586E-2</v>
      </c>
      <c r="P161">
        <f t="shared" si="33"/>
        <v>0.11033157584433903</v>
      </c>
      <c r="AR161" s="9">
        <v>5.4777867850760913</v>
      </c>
      <c r="AS161" s="43">
        <f>STANDARDIZE(AR161,AVERAGE($AR$2:$AR$258),STDEV($AR$2:$AR$258))</f>
        <v>0.55645189910384973</v>
      </c>
      <c r="AT161">
        <v>160</v>
      </c>
      <c r="AU161">
        <f t="shared" si="34"/>
        <v>0.62062256809338523</v>
      </c>
      <c r="AV161" s="43">
        <f t="shared" si="35"/>
        <v>0.30711628350865416</v>
      </c>
      <c r="BE161" s="9">
        <v>10.903560670756633</v>
      </c>
      <c r="BF161" s="43">
        <f>STANDARDIZE(BE161,AVERAGE($BE$2:$BE$258),STDEV($BE$2:$BE$258))</f>
        <v>0.60662751812507532</v>
      </c>
      <c r="BG161">
        <v>160</v>
      </c>
      <c r="BH161">
        <f>(BG161-0.5)/$BG$258</f>
        <v>0.62062256809338523</v>
      </c>
      <c r="BI161" s="43">
        <f>_xlfn.NORM.S.INV(BH161)</f>
        <v>0.30711628350865416</v>
      </c>
      <c r="BT161" s="18"/>
      <c r="BU161" s="18">
        <v>-4.6750477028605246</v>
      </c>
      <c r="CF161" s="9">
        <v>-15.715037293036943</v>
      </c>
    </row>
    <row r="162" spans="1:84" x14ac:dyDescent="0.2">
      <c r="A162" s="3">
        <v>44012</v>
      </c>
      <c r="B162" s="4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  <c r="G162" s="2"/>
      <c r="H162" s="9">
        <f t="shared" si="28"/>
        <v>95.045541420776331</v>
      </c>
      <c r="I162" s="9">
        <f t="shared" si="29"/>
        <v>-4.1664754207763366</v>
      </c>
      <c r="J162">
        <f t="shared" si="30"/>
        <v>158.13866399183328</v>
      </c>
      <c r="K162" s="9">
        <f t="shared" si="31"/>
        <v>-14.361640991833269</v>
      </c>
      <c r="L162">
        <f t="shared" si="32"/>
        <v>4.5846371493038197E-2</v>
      </c>
      <c r="P162">
        <f t="shared" si="33"/>
        <v>9.988829016047486E-2</v>
      </c>
      <c r="AR162" s="9">
        <v>5.5866306261934042</v>
      </c>
      <c r="AS162" s="43">
        <f>STANDARDIZE(AR162,AVERAGE($AR$2:$AR$258),STDEV($AR$2:$AR$258))</f>
        <v>0.56750862045351902</v>
      </c>
      <c r="AT162">
        <v>161</v>
      </c>
      <c r="AU162">
        <f t="shared" si="34"/>
        <v>0.6245136186770428</v>
      </c>
      <c r="AV162" s="43">
        <f t="shared" si="35"/>
        <v>0.3173569583985546</v>
      </c>
      <c r="BE162" s="9">
        <v>11.051960478172248</v>
      </c>
      <c r="BF162" s="43">
        <f>STANDARDIZE(BE162,AVERAGE($BE$2:$BE$258),STDEV($BE$2:$BE$258))</f>
        <v>0.61488384920637218</v>
      </c>
      <c r="BG162">
        <v>161</v>
      </c>
      <c r="BH162">
        <f>(BG162-0.5)/$BG$258</f>
        <v>0.6245136186770428</v>
      </c>
      <c r="BI162" s="43">
        <f>_xlfn.NORM.S.INV(BH162)</f>
        <v>0.3173569583985546</v>
      </c>
      <c r="BT162" s="18"/>
      <c r="BU162" s="18">
        <v>-4.1664754207763366</v>
      </c>
      <c r="CF162" s="9">
        <v>-14.361640991833269</v>
      </c>
    </row>
    <row r="163" spans="1:84" x14ac:dyDescent="0.2">
      <c r="A163" s="3">
        <v>44013</v>
      </c>
      <c r="B163" s="4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  <c r="G163" s="2"/>
      <c r="H163" s="9">
        <f t="shared" si="28"/>
        <v>95.289303138692134</v>
      </c>
      <c r="I163" s="9">
        <f t="shared" si="29"/>
        <v>-4.5821271386921296</v>
      </c>
      <c r="J163">
        <f t="shared" si="30"/>
        <v>158.12765969062963</v>
      </c>
      <c r="K163" s="9">
        <f t="shared" si="31"/>
        <v>-14.82793169062964</v>
      </c>
      <c r="L163">
        <f t="shared" si="32"/>
        <v>5.0515596899325027E-2</v>
      </c>
      <c r="P163">
        <f t="shared" si="33"/>
        <v>0.10347494651650449</v>
      </c>
      <c r="AR163" s="9">
        <v>5.6988069146967035</v>
      </c>
      <c r="AS163" s="43">
        <f>STANDARDIZE(AR163,AVERAGE($AR$2:$AR$258),STDEV($AR$2:$AR$258))</f>
        <v>0.57890386295221297</v>
      </c>
      <c r="AT163">
        <v>162</v>
      </c>
      <c r="AU163">
        <f t="shared" si="34"/>
        <v>0.62840466926070038</v>
      </c>
      <c r="AV163" s="43">
        <f t="shared" si="35"/>
        <v>0.3276310243911994</v>
      </c>
      <c r="BE163" s="9">
        <v>11.139255237248079</v>
      </c>
      <c r="BF163" s="43">
        <f>STANDARDIZE(BE163,AVERAGE($BE$2:$BE$258),STDEV($BE$2:$BE$258))</f>
        <v>0.6197405565373566</v>
      </c>
      <c r="BG163">
        <v>162</v>
      </c>
      <c r="BH163">
        <f>(BG163-0.5)/$BG$258</f>
        <v>0.62840466926070038</v>
      </c>
      <c r="BI163" s="43">
        <f>_xlfn.NORM.S.INV(BH163)</f>
        <v>0.3276310243911994</v>
      </c>
      <c r="BT163" s="18"/>
      <c r="BU163" s="18">
        <v>-4.5821271386921296</v>
      </c>
      <c r="CF163" s="9">
        <v>-14.82793169062964</v>
      </c>
    </row>
    <row r="164" spans="1:84" x14ac:dyDescent="0.2">
      <c r="A164" s="3">
        <v>44014</v>
      </c>
      <c r="B164" s="4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  <c r="G164" s="2"/>
      <c r="H164" s="9">
        <f t="shared" si="28"/>
        <v>95.533064856607922</v>
      </c>
      <c r="I164" s="9">
        <f t="shared" si="29"/>
        <v>-4.8258888566079179</v>
      </c>
      <c r="J164">
        <f t="shared" si="30"/>
        <v>158.11665538942597</v>
      </c>
      <c r="K164" s="9">
        <f t="shared" si="31"/>
        <v>-13.912035389425967</v>
      </c>
      <c r="L164">
        <f t="shared" si="32"/>
        <v>5.3202944567560098E-2</v>
      </c>
      <c r="P164">
        <f t="shared" si="33"/>
        <v>9.6474269613733357E-2</v>
      </c>
      <c r="AR164" s="9">
        <v>5.7507592157723906</v>
      </c>
      <c r="AS164" s="43">
        <f>STANDARDIZE(AR164,AVERAGE($AR$2:$AR$258),STDEV($AR$2:$AR$258))</f>
        <v>0.58418135142166971</v>
      </c>
      <c r="AT164">
        <v>163</v>
      </c>
      <c r="AU164">
        <f t="shared" si="34"/>
        <v>0.63229571984435795</v>
      </c>
      <c r="AV164" s="43">
        <f t="shared" si="35"/>
        <v>0.33793979170571276</v>
      </c>
      <c r="BE164" s="9">
        <v>11.177573875571255</v>
      </c>
      <c r="BF164" s="43">
        <f>STANDARDIZE(BE164,AVERAGE($BE$2:$BE$258),STDEV($BE$2:$BE$258))</f>
        <v>0.62187244181463719</v>
      </c>
      <c r="BG164">
        <v>163</v>
      </c>
      <c r="BH164">
        <f>(BG164-0.5)/$BG$258</f>
        <v>0.63229571984435795</v>
      </c>
      <c r="BI164" s="43">
        <f>_xlfn.NORM.S.INV(BH164)</f>
        <v>0.33793979170571276</v>
      </c>
      <c r="BT164" s="18"/>
      <c r="BU164" s="18">
        <v>-4.8258888566079179</v>
      </c>
      <c r="CF164" s="9">
        <v>-13.912035389425967</v>
      </c>
    </row>
    <row r="165" spans="1:84" x14ac:dyDescent="0.2">
      <c r="A165" s="3">
        <v>44018</v>
      </c>
      <c r="B165" s="4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  <c r="G165" s="2"/>
      <c r="H165" s="9">
        <f t="shared" si="28"/>
        <v>95.776826574523739</v>
      </c>
      <c r="I165" s="9">
        <f t="shared" si="29"/>
        <v>-2.6432125745237443</v>
      </c>
      <c r="J165">
        <f t="shared" si="30"/>
        <v>158.10565108822232</v>
      </c>
      <c r="K165" s="9">
        <f t="shared" si="31"/>
        <v>-11.713409088222306</v>
      </c>
      <c r="L165">
        <f t="shared" si="32"/>
        <v>2.8380865522127645E-2</v>
      </c>
      <c r="P165">
        <f t="shared" si="33"/>
        <v>8.0013864998544834E-2</v>
      </c>
      <c r="AR165" s="9">
        <v>5.87644326659359</v>
      </c>
      <c r="AS165" s="43">
        <f>STANDARDIZE(AR165,AVERAGE($AR$2:$AR$258),STDEV($AR$2:$AR$258))</f>
        <v>0.59694875758597343</v>
      </c>
      <c r="AT165">
        <v>164</v>
      </c>
      <c r="AU165">
        <f t="shared" si="34"/>
        <v>0.63618677042801552</v>
      </c>
      <c r="AV165" s="43">
        <f t="shared" si="35"/>
        <v>0.34828459866313549</v>
      </c>
      <c r="BE165" s="9">
        <v>11.201718140859043</v>
      </c>
      <c r="BF165" s="43">
        <f>STANDARDIZE(BE165,AVERAGE($BE$2:$BE$258),STDEV($BE$2:$BE$258))</f>
        <v>0.62321572555200988</v>
      </c>
      <c r="BG165">
        <v>164</v>
      </c>
      <c r="BH165">
        <f>(BG165-0.5)/$BG$258</f>
        <v>0.63618677042801552</v>
      </c>
      <c r="BI165" s="43">
        <f>_xlfn.NORM.S.INV(BH165)</f>
        <v>0.34828459866313549</v>
      </c>
      <c r="BT165" s="18"/>
      <c r="BU165" s="18">
        <v>-2.6432125745237443</v>
      </c>
      <c r="CF165" s="9">
        <v>-11.713409088222306</v>
      </c>
    </row>
    <row r="166" spans="1:84" x14ac:dyDescent="0.2">
      <c r="A166" s="3">
        <v>44019</v>
      </c>
      <c r="B166" s="4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  <c r="G166" s="2"/>
      <c r="H166" s="9">
        <f t="shared" si="28"/>
        <v>96.020588292439527</v>
      </c>
      <c r="I166" s="9">
        <f t="shared" si="29"/>
        <v>-3.1759532924395302</v>
      </c>
      <c r="J166">
        <f t="shared" si="30"/>
        <v>158.09464678701866</v>
      </c>
      <c r="K166" s="9">
        <f t="shared" si="31"/>
        <v>-13.939754787018671</v>
      </c>
      <c r="L166">
        <f t="shared" si="32"/>
        <v>3.420718162594457E-2</v>
      </c>
      <c r="P166">
        <f t="shared" si="33"/>
        <v>9.6699838580702982E-2</v>
      </c>
      <c r="AR166" s="9">
        <v>5.8779918053513853</v>
      </c>
      <c r="AS166" s="43">
        <f>STANDARDIZE(AR166,AVERAGE($AR$2:$AR$258),STDEV($AR$2:$AR$258))</f>
        <v>0.59710606333123517</v>
      </c>
      <c r="AT166">
        <v>165</v>
      </c>
      <c r="AU166">
        <f t="shared" si="34"/>
        <v>0.6400778210116731</v>
      </c>
      <c r="AV166" s="43">
        <f t="shared" si="35"/>
        <v>0.35866681312958681</v>
      </c>
      <c r="BE166" s="9">
        <v>11.318625188811438</v>
      </c>
      <c r="BF166" s="43">
        <f>STANDARDIZE(BE166,AVERAGE($BE$2:$BE$258),STDEV($BE$2:$BE$258))</f>
        <v>0.62971993408463134</v>
      </c>
      <c r="BG166">
        <v>165</v>
      </c>
      <c r="BH166">
        <f>(BG166-0.5)/$BG$258</f>
        <v>0.6400778210116731</v>
      </c>
      <c r="BI166" s="43">
        <f>_xlfn.NORM.S.INV(BH166)</f>
        <v>0.35866681312958681</v>
      </c>
      <c r="BT166" s="18"/>
      <c r="BU166" s="18">
        <v>-3.1759532924395302</v>
      </c>
      <c r="CF166" s="9">
        <v>-13.939754787018671</v>
      </c>
    </row>
    <row r="167" spans="1:84" x14ac:dyDescent="0.2">
      <c r="A167" s="3">
        <v>44020</v>
      </c>
      <c r="B167" s="4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  <c r="G167" s="2"/>
      <c r="H167" s="9">
        <f t="shared" si="28"/>
        <v>96.264350010355329</v>
      </c>
      <c r="I167" s="9">
        <f t="shared" si="29"/>
        <v>-1.2573540103553285</v>
      </c>
      <c r="J167">
        <f t="shared" si="30"/>
        <v>158.08364248581503</v>
      </c>
      <c r="K167" s="9">
        <f t="shared" si="31"/>
        <v>-13.312234485815026</v>
      </c>
      <c r="L167">
        <f t="shared" si="32"/>
        <v>1.3234330768181835E-2</v>
      </c>
      <c r="P167">
        <f t="shared" si="33"/>
        <v>9.1953478036319328E-2</v>
      </c>
      <c r="AR167" s="9">
        <v>5.8795901192652877</v>
      </c>
      <c r="AS167" s="43">
        <f>STANDARDIZE(AR167,AVERAGE($AR$2:$AR$258),STDEV($AR$2:$AR$258))</f>
        <v>0.59726842540330016</v>
      </c>
      <c r="AT167">
        <v>166</v>
      </c>
      <c r="AU167">
        <f t="shared" si="34"/>
        <v>0.64396887159533078</v>
      </c>
      <c r="AV167" s="43">
        <f t="shared" si="35"/>
        <v>0.36908783402744733</v>
      </c>
      <c r="BE167" s="9">
        <v>11.410625333637114</v>
      </c>
      <c r="BF167" s="43">
        <f>STANDARDIZE(BE167,AVERAGE($BE$2:$BE$258),STDEV($BE$2:$BE$258))</f>
        <v>0.63483842896974063</v>
      </c>
      <c r="BG167">
        <v>166</v>
      </c>
      <c r="BH167">
        <f>(BG167-0.5)/$BG$258</f>
        <v>0.64396887159533078</v>
      </c>
      <c r="BI167" s="43">
        <f>_xlfn.NORM.S.INV(BH167)</f>
        <v>0.36908783402744733</v>
      </c>
      <c r="BT167" s="18"/>
      <c r="BU167" s="18">
        <v>-1.2573540103553285</v>
      </c>
      <c r="CF167" s="9">
        <v>-13.312234485815026</v>
      </c>
    </row>
    <row r="168" spans="1:84" x14ac:dyDescent="0.2">
      <c r="A168" s="3">
        <v>44021</v>
      </c>
      <c r="B168" s="4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  <c r="G168" s="2"/>
      <c r="H168" s="9">
        <f t="shared" si="28"/>
        <v>96.508111728271132</v>
      </c>
      <c r="I168" s="9">
        <f t="shared" si="29"/>
        <v>-1.0925537282711275</v>
      </c>
      <c r="J168">
        <f t="shared" si="30"/>
        <v>158.07263818461138</v>
      </c>
      <c r="K168" s="9">
        <f t="shared" si="31"/>
        <v>-17.497504184611387</v>
      </c>
      <c r="L168">
        <f t="shared" si="32"/>
        <v>1.1450477795991378E-2</v>
      </c>
      <c r="P168">
        <f t="shared" si="33"/>
        <v>0.12447083411360212</v>
      </c>
      <c r="AR168" s="9">
        <v>5.9449335245510184</v>
      </c>
      <c r="AS168" s="43">
        <f>STANDARDIZE(AR168,AVERAGE($AR$2:$AR$258),STDEV($AR$2:$AR$258))</f>
        <v>0.60390622701767105</v>
      </c>
      <c r="AT168">
        <v>167</v>
      </c>
      <c r="AU168">
        <f t="shared" si="34"/>
        <v>0.64785992217898836</v>
      </c>
      <c r="AV168" s="43">
        <f t="shared" si="35"/>
        <v>0.37954909291924266</v>
      </c>
      <c r="BE168" s="9">
        <v>11.6325318396554</v>
      </c>
      <c r="BF168" s="43">
        <f>STANDARDIZE(BE168,AVERAGE($BE$2:$BE$258),STDEV($BE$2:$BE$258))</f>
        <v>0.64718435862212631</v>
      </c>
      <c r="BG168">
        <v>167</v>
      </c>
      <c r="BH168">
        <f>(BG168-0.5)/$BG$258</f>
        <v>0.64785992217898836</v>
      </c>
      <c r="BI168" s="43">
        <f>_xlfn.NORM.S.INV(BH168)</f>
        <v>0.37954909291924266</v>
      </c>
      <c r="BT168" s="18"/>
      <c r="BU168" s="18">
        <v>-1.0925537282711275</v>
      </c>
      <c r="CF168" s="9">
        <v>-17.497504184611387</v>
      </c>
    </row>
    <row r="169" spans="1:84" x14ac:dyDescent="0.2">
      <c r="A169" s="3">
        <v>44022</v>
      </c>
      <c r="B169" s="4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  <c r="G169" s="2"/>
      <c r="H169" s="9">
        <f t="shared" si="28"/>
        <v>96.75187344618692</v>
      </c>
      <c r="I169" s="9">
        <f t="shared" si="29"/>
        <v>-1.1694074461869235</v>
      </c>
      <c r="J169">
        <f t="shared" si="30"/>
        <v>158.06163388340772</v>
      </c>
      <c r="K169" s="9">
        <f t="shared" si="31"/>
        <v>-16.41257088340771</v>
      </c>
      <c r="L169">
        <f t="shared" si="32"/>
        <v>1.2234539399589498E-2</v>
      </c>
      <c r="P169">
        <f t="shared" si="33"/>
        <v>0.11586783940397621</v>
      </c>
      <c r="AR169" s="9">
        <v>5.9729703441091999</v>
      </c>
      <c r="AS169" s="43">
        <f>STANDARDIZE(AR169,AVERAGE($AR$2:$AR$258),STDEV($AR$2:$AR$258))</f>
        <v>0.60675430090227112</v>
      </c>
      <c r="AT169">
        <v>168</v>
      </c>
      <c r="AU169">
        <f t="shared" si="34"/>
        <v>0.65175097276264593</v>
      </c>
      <c r="AV169" s="43">
        <f t="shared" si="35"/>
        <v>0.39005205566925522</v>
      </c>
      <c r="BE169" s="9">
        <v>11.856824948080941</v>
      </c>
      <c r="BF169" s="43">
        <f>STANDARDIZE(BE169,AVERAGE($BE$2:$BE$258),STDEV($BE$2:$BE$258))</f>
        <v>0.65966306863303714</v>
      </c>
      <c r="BG169">
        <v>168</v>
      </c>
      <c r="BH169">
        <f>(BG169-0.5)/$BG$258</f>
        <v>0.65175097276264593</v>
      </c>
      <c r="BI169" s="43">
        <f>_xlfn.NORM.S.INV(BH169)</f>
        <v>0.39005205566925522</v>
      </c>
      <c r="BT169" s="18"/>
      <c r="BU169" s="18">
        <v>-1.1694074461869235</v>
      </c>
      <c r="CF169" s="9">
        <v>-16.41257088340771</v>
      </c>
    </row>
    <row r="170" spans="1:84" x14ac:dyDescent="0.2">
      <c r="A170" s="3">
        <v>44025</v>
      </c>
      <c r="B170" s="4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  <c r="G170" s="2"/>
      <c r="H170" s="9">
        <f t="shared" si="28"/>
        <v>96.995635164102737</v>
      </c>
      <c r="I170" s="9">
        <f t="shared" si="29"/>
        <v>-1.8541101641027353</v>
      </c>
      <c r="J170">
        <f t="shared" si="30"/>
        <v>158.05062958220407</v>
      </c>
      <c r="K170" s="9">
        <f t="shared" si="31"/>
        <v>-15.367401582204053</v>
      </c>
      <c r="L170">
        <f t="shared" si="32"/>
        <v>1.9487917227548491E-2</v>
      </c>
      <c r="P170">
        <f t="shared" si="33"/>
        <v>0.10770292905206806</v>
      </c>
      <c r="AR170" s="9">
        <v>6.0060078307620017</v>
      </c>
      <c r="AS170" s="43">
        <f>STANDARDIZE(AR170,AVERAGE($AR$2:$AR$258),STDEV($AR$2:$AR$258))</f>
        <v>0.61011035927235135</v>
      </c>
      <c r="AT170">
        <v>169</v>
      </c>
      <c r="AU170">
        <f t="shared" si="34"/>
        <v>0.6556420233463035</v>
      </c>
      <c r="AV170" s="43">
        <f t="shared" si="35"/>
        <v>0.40059822418825786</v>
      </c>
      <c r="BE170" s="9">
        <v>12.455568273163948</v>
      </c>
      <c r="BF170" s="43">
        <f>STANDARDIZE(BE170,AVERAGE($BE$2:$BE$258),STDEV($BE$2:$BE$258))</f>
        <v>0.69297458844355209</v>
      </c>
      <c r="BG170">
        <v>169</v>
      </c>
      <c r="BH170">
        <f>(BG170-0.5)/$BG$258</f>
        <v>0.6556420233463035</v>
      </c>
      <c r="BI170" s="43">
        <f>_xlfn.NORM.S.INV(BH170)</f>
        <v>0.40059822418825786</v>
      </c>
      <c r="BT170" s="18"/>
      <c r="BU170" s="18">
        <v>-1.8541101641027353</v>
      </c>
      <c r="CF170" s="9">
        <v>-15.367401582204053</v>
      </c>
    </row>
    <row r="171" spans="1:84" x14ac:dyDescent="0.2">
      <c r="A171" s="3">
        <v>44026</v>
      </c>
      <c r="B171" s="4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  <c r="G171" s="2"/>
      <c r="H171" s="9">
        <f t="shared" si="28"/>
        <v>97.239396882018525</v>
      </c>
      <c r="I171" s="9">
        <f t="shared" si="29"/>
        <v>-0.52343188201852797</v>
      </c>
      <c r="J171">
        <f t="shared" si="30"/>
        <v>158.03962528100041</v>
      </c>
      <c r="K171" s="9">
        <f t="shared" si="31"/>
        <v>-10.772322281000413</v>
      </c>
      <c r="L171">
        <f t="shared" si="32"/>
        <v>5.412052519131955E-3</v>
      </c>
      <c r="P171">
        <f t="shared" si="33"/>
        <v>7.3148092356932842E-2</v>
      </c>
      <c r="AR171" s="9">
        <v>6.060912683433699</v>
      </c>
      <c r="AS171" s="43">
        <f>STANDARDIZE(AR171,AVERAGE($AR$2:$AR$258),STDEV($AR$2:$AR$258))</f>
        <v>0.61568777780613226</v>
      </c>
      <c r="AT171">
        <v>170</v>
      </c>
      <c r="AU171">
        <f t="shared" si="34"/>
        <v>0.65953307392996108</v>
      </c>
      <c r="AV171" s="43">
        <f t="shared" si="35"/>
        <v>0.41118913826718539</v>
      </c>
      <c r="BE171" s="9">
        <v>12.573874538451747</v>
      </c>
      <c r="BF171" s="43">
        <f>STANDARDIZE(BE171,AVERAGE($BE$2:$BE$258),STDEV($BE$2:$BE$258))</f>
        <v>0.69955664344900237</v>
      </c>
      <c r="BG171">
        <v>170</v>
      </c>
      <c r="BH171">
        <f>(BG171-0.5)/$BG$258</f>
        <v>0.65953307392996108</v>
      </c>
      <c r="BI171" s="43">
        <f>_xlfn.NORM.S.INV(BH171)</f>
        <v>0.41118913826718539</v>
      </c>
      <c r="BT171" s="18"/>
      <c r="BU171" s="18">
        <v>-0.52343188201852797</v>
      </c>
      <c r="CF171" s="9">
        <v>-10.772322281000413</v>
      </c>
    </row>
    <row r="172" spans="1:84" x14ac:dyDescent="0.2">
      <c r="A172" s="3">
        <v>44027</v>
      </c>
      <c r="B172" s="4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  <c r="G172" s="2"/>
      <c r="H172" s="9">
        <f t="shared" si="28"/>
        <v>97.483158599934328</v>
      </c>
      <c r="I172" s="9">
        <f t="shared" si="29"/>
        <v>-0.10204759993432333</v>
      </c>
      <c r="J172">
        <f t="shared" si="30"/>
        <v>158.02862097979676</v>
      </c>
      <c r="K172" s="9">
        <f t="shared" si="31"/>
        <v>-6.9528609797967533</v>
      </c>
      <c r="L172">
        <f t="shared" si="32"/>
        <v>1.0479198572125896E-3</v>
      </c>
      <c r="P172">
        <f t="shared" si="33"/>
        <v>4.6022346535253264E-2</v>
      </c>
      <c r="AR172" s="9">
        <v>6.0683389095614189</v>
      </c>
      <c r="AS172" s="43">
        <f>STANDARDIZE(AR172,AVERAGE($AR$2:$AR$258),STDEV($AR$2:$AR$258))</f>
        <v>0.61644215868915653</v>
      </c>
      <c r="AT172">
        <v>171</v>
      </c>
      <c r="AU172">
        <f t="shared" si="34"/>
        <v>0.66342412451361865</v>
      </c>
      <c r="AV172" s="43">
        <f t="shared" si="35"/>
        <v>0.421826377505997</v>
      </c>
      <c r="BE172" s="9">
        <v>12.757589285394147</v>
      </c>
      <c r="BF172" s="43">
        <f>STANDARDIZE(BE172,AVERAGE($BE$2:$BE$258),STDEV($BE$2:$BE$258))</f>
        <v>0.70977774684319395</v>
      </c>
      <c r="BG172">
        <v>171</v>
      </c>
      <c r="BH172">
        <f>(BG172-0.5)/$BG$258</f>
        <v>0.66342412451361865</v>
      </c>
      <c r="BI172" s="43">
        <f>_xlfn.NORM.S.INV(BH172)</f>
        <v>0.421826377505997</v>
      </c>
      <c r="BT172" s="18"/>
      <c r="BU172" s="18">
        <v>-0.10204759993432333</v>
      </c>
      <c r="CF172" s="9">
        <v>-6.9528609797967533</v>
      </c>
    </row>
    <row r="173" spans="1:84" x14ac:dyDescent="0.2">
      <c r="A173" s="3">
        <v>44028</v>
      </c>
      <c r="B173" s="4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  <c r="G173" s="2"/>
      <c r="H173" s="9">
        <f t="shared" si="28"/>
        <v>97.72692031785013</v>
      </c>
      <c r="I173" s="9">
        <f t="shared" si="29"/>
        <v>-1.5440743178501322</v>
      </c>
      <c r="J173">
        <f t="shared" si="30"/>
        <v>158.0176166785931</v>
      </c>
      <c r="K173" s="9">
        <f t="shared" si="31"/>
        <v>-5.7983176785930937</v>
      </c>
      <c r="L173">
        <f t="shared" si="32"/>
        <v>1.6053531186321229E-2</v>
      </c>
      <c r="P173">
        <f t="shared" si="33"/>
        <v>3.8091869537469708E-2</v>
      </c>
      <c r="AR173" s="9">
        <v>6.1478990620250045</v>
      </c>
      <c r="AS173" s="43">
        <f>STANDARDIZE(AR173,AVERAGE($AR$2:$AR$258),STDEV($AR$2:$AR$258))</f>
        <v>0.62452414502202547</v>
      </c>
      <c r="AT173">
        <v>172</v>
      </c>
      <c r="AU173">
        <f t="shared" si="34"/>
        <v>0.66731517509727623</v>
      </c>
      <c r="AV173" s="43">
        <f t="shared" si="35"/>
        <v>0.43251156334448115</v>
      </c>
      <c r="BE173" s="9">
        <v>12.806568574367617</v>
      </c>
      <c r="BF173" s="43">
        <f>STANDARDIZE(BE173,AVERAGE($BE$2:$BE$258),STDEV($BE$2:$BE$258))</f>
        <v>0.71250274516316436</v>
      </c>
      <c r="BG173">
        <v>172</v>
      </c>
      <c r="BH173">
        <f>(BG173-0.5)/$BG$258</f>
        <v>0.66731517509727623</v>
      </c>
      <c r="BI173" s="43">
        <f>_xlfn.NORM.S.INV(BH173)</f>
        <v>0.43251156334448115</v>
      </c>
      <c r="BT173" s="18"/>
      <c r="BU173" s="18">
        <v>-1.5440743178501322</v>
      </c>
      <c r="CF173" s="9">
        <v>-5.7983176785930937</v>
      </c>
    </row>
    <row r="174" spans="1:84" x14ac:dyDescent="0.2">
      <c r="A174" s="3">
        <v>44029</v>
      </c>
      <c r="B174" s="4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  <c r="G174" s="2"/>
      <c r="H174" s="9">
        <f t="shared" si="28"/>
        <v>97.970682035765918</v>
      </c>
      <c r="I174" s="9">
        <f t="shared" si="29"/>
        <v>-1.9821490357659144</v>
      </c>
      <c r="J174">
        <f t="shared" si="30"/>
        <v>158.00661237738944</v>
      </c>
      <c r="K174" s="9">
        <f t="shared" si="31"/>
        <v>-3.878102377389439</v>
      </c>
      <c r="L174">
        <f t="shared" si="32"/>
        <v>2.0649852371073474E-2</v>
      </c>
      <c r="P174">
        <f t="shared" si="33"/>
        <v>2.5161486199986226E-2</v>
      </c>
      <c r="AR174" s="9">
        <v>6.1767459845093953</v>
      </c>
      <c r="AS174" s="43">
        <f>STANDARDIZE(AR174,AVERAGE($AR$2:$AR$258),STDEV($AR$2:$AR$258))</f>
        <v>0.62745451187081802</v>
      </c>
      <c r="AT174">
        <v>173</v>
      </c>
      <c r="AU174">
        <f t="shared" si="34"/>
        <v>0.6712062256809338</v>
      </c>
      <c r="AV174" s="43">
        <f t="shared" si="35"/>
        <v>0.44324636120227995</v>
      </c>
      <c r="BE174" s="9">
        <v>12.859297189005133</v>
      </c>
      <c r="BF174" s="43">
        <f>STANDARDIZE(BE174,AVERAGE($BE$2:$BE$258),STDEV($BE$2:$BE$258))</f>
        <v>0.71543633993991629</v>
      </c>
      <c r="BG174">
        <v>173</v>
      </c>
      <c r="BH174">
        <f>(BG174-0.5)/$BG$258</f>
        <v>0.6712062256809338</v>
      </c>
      <c r="BI174" s="43">
        <f>_xlfn.NORM.S.INV(BH174)</f>
        <v>0.44324636120227995</v>
      </c>
      <c r="BT174" s="18"/>
      <c r="BU174" s="18">
        <v>-1.9821490357659144</v>
      </c>
      <c r="CF174" s="9">
        <v>-3.878102377389439</v>
      </c>
    </row>
    <row r="175" spans="1:84" x14ac:dyDescent="0.2">
      <c r="A175" s="3">
        <v>44032</v>
      </c>
      <c r="B175" s="4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  <c r="G175" s="2"/>
      <c r="H175" s="9">
        <f t="shared" si="28"/>
        <v>98.214443753681735</v>
      </c>
      <c r="I175" s="9">
        <f t="shared" si="29"/>
        <v>-0.2030527536817317</v>
      </c>
      <c r="J175">
        <f t="shared" si="30"/>
        <v>157.99560807618579</v>
      </c>
      <c r="K175" s="9">
        <f t="shared" si="31"/>
        <v>-5.4680510761857875</v>
      </c>
      <c r="L175">
        <f t="shared" si="32"/>
        <v>2.0717260678580888E-3</v>
      </c>
      <c r="P175">
        <f t="shared" si="33"/>
        <v>3.5849594550221422E-2</v>
      </c>
      <c r="AR175" s="9">
        <v>6.2354963453930168</v>
      </c>
      <c r="AS175" s="43">
        <f>STANDARDIZE(AR175,AVERAGE($AR$2:$AR$258),STDEV($AR$2:$AR$258))</f>
        <v>0.63342256998797486</v>
      </c>
      <c r="AT175">
        <v>174</v>
      </c>
      <c r="AU175">
        <f t="shared" si="34"/>
        <v>0.67509727626459148</v>
      </c>
      <c r="AV175" s="43">
        <f t="shared" si="35"/>
        <v>0.45403248273600583</v>
      </c>
      <c r="BE175" s="9">
        <v>12.933686706866212</v>
      </c>
      <c r="BF175" s="43">
        <f>STANDARDIZE(BE175,AVERAGE($BE$2:$BE$258),STDEV($BE$2:$BE$258))</f>
        <v>0.71957505480171524</v>
      </c>
      <c r="BG175">
        <v>174</v>
      </c>
      <c r="BH175">
        <f>(BG175-0.5)/$BG$258</f>
        <v>0.67509727626459148</v>
      </c>
      <c r="BI175" s="43">
        <f>_xlfn.NORM.S.INV(BH175)</f>
        <v>0.45403248273600583</v>
      </c>
      <c r="BT175" s="18"/>
      <c r="BU175" s="18">
        <v>-0.2030527536817317</v>
      </c>
      <c r="CF175" s="9">
        <v>-5.4680510761857875</v>
      </c>
    </row>
    <row r="176" spans="1:84" x14ac:dyDescent="0.2">
      <c r="A176" s="3">
        <v>44033</v>
      </c>
      <c r="B176" s="4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  <c r="G176" s="2"/>
      <c r="H176" s="9">
        <f t="shared" si="28"/>
        <v>98.458205471597523</v>
      </c>
      <c r="I176" s="9">
        <f t="shared" si="29"/>
        <v>-1.7995444715975282</v>
      </c>
      <c r="J176">
        <f t="shared" si="30"/>
        <v>157.98460377498216</v>
      </c>
      <c r="K176" s="9">
        <f t="shared" si="31"/>
        <v>-4.0947567749821587</v>
      </c>
      <c r="L176">
        <f t="shared" si="32"/>
        <v>1.8617519143965054E-2</v>
      </c>
      <c r="P176">
        <f t="shared" si="33"/>
        <v>2.6608362116197038E-2</v>
      </c>
      <c r="AR176" s="9">
        <v>6.2461843949303955</v>
      </c>
      <c r="AS176" s="43">
        <f>STANDARDIZE(AR176,AVERAGE($AR$2:$AR$258),STDEV($AR$2:$AR$258))</f>
        <v>0.63450829780034501</v>
      </c>
      <c r="AT176">
        <v>175</v>
      </c>
      <c r="AU176">
        <f t="shared" si="34"/>
        <v>0.67898832684824906</v>
      </c>
      <c r="AV176" s="43">
        <f t="shared" si="35"/>
        <v>0.46487168822195379</v>
      </c>
      <c r="BE176" s="9">
        <v>12.948020779375923</v>
      </c>
      <c r="BF176" s="43">
        <f>STANDARDIZE(BE176,AVERAGE($BE$2:$BE$258),STDEV($BE$2:$BE$258))</f>
        <v>0.72037254133788076</v>
      </c>
      <c r="BG176">
        <v>175</v>
      </c>
      <c r="BH176">
        <f>(BG176-0.5)/$BG$258</f>
        <v>0.67898832684824906</v>
      </c>
      <c r="BI176" s="43">
        <f>_xlfn.NORM.S.INV(BH176)</f>
        <v>0.46487168822195379</v>
      </c>
      <c r="BT176" s="18"/>
      <c r="BU176" s="18">
        <v>-1.7995444715975282</v>
      </c>
      <c r="CF176" s="9">
        <v>-4.0947567749821587</v>
      </c>
    </row>
    <row r="177" spans="1:84" x14ac:dyDescent="0.2">
      <c r="A177" s="3">
        <v>44034</v>
      </c>
      <c r="B177" s="4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  <c r="G177" s="2"/>
      <c r="H177" s="9">
        <f t="shared" si="28"/>
        <v>98.701967189513326</v>
      </c>
      <c r="I177" s="9">
        <f t="shared" si="29"/>
        <v>-1.7717681895133239</v>
      </c>
      <c r="J177">
        <f t="shared" si="30"/>
        <v>157.97359947377851</v>
      </c>
      <c r="K177" s="9">
        <f t="shared" si="31"/>
        <v>-4.2329074737785106</v>
      </c>
      <c r="L177">
        <f t="shared" si="32"/>
        <v>1.8278804828548056E-2</v>
      </c>
      <c r="P177">
        <f t="shared" si="33"/>
        <v>2.753277235007184E-2</v>
      </c>
      <c r="AR177" s="9">
        <v>6.2865381903618101</v>
      </c>
      <c r="AS177" s="43">
        <f>STANDARDIZE(AR177,AVERAGE($AR$2:$AR$258),STDEV($AR$2:$AR$258))</f>
        <v>0.63860757128156853</v>
      </c>
      <c r="AT177">
        <v>176</v>
      </c>
      <c r="AU177">
        <f t="shared" si="34"/>
        <v>0.68287937743190663</v>
      </c>
      <c r="AV177" s="43">
        <f t="shared" si="35"/>
        <v>0.47576578907363032</v>
      </c>
      <c r="BE177" s="9">
        <v>12.959544201041666</v>
      </c>
      <c r="BF177" s="43">
        <f>STANDARDIZE(BE177,AVERAGE($BE$2:$BE$258),STDEV($BE$2:$BE$258))</f>
        <v>0.72101365527272099</v>
      </c>
      <c r="BG177">
        <v>176</v>
      </c>
      <c r="BH177">
        <f>(BG177-0.5)/$BG$258</f>
        <v>0.68287937743190663</v>
      </c>
      <c r="BI177" s="43">
        <f>_xlfn.NORM.S.INV(BH177)</f>
        <v>0.47576578907363032</v>
      </c>
      <c r="BT177" s="18"/>
      <c r="BU177" s="18">
        <v>-1.7717681895133239</v>
      </c>
      <c r="CF177" s="9">
        <v>-4.2329074737785106</v>
      </c>
    </row>
    <row r="178" spans="1:84" x14ac:dyDescent="0.2">
      <c r="A178" s="3">
        <v>44035</v>
      </c>
      <c r="B178" s="4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  <c r="G178" s="2"/>
      <c r="H178" s="9">
        <f t="shared" si="28"/>
        <v>98.945728907429128</v>
      </c>
      <c r="I178" s="9">
        <f t="shared" si="29"/>
        <v>-6.4274409074291299</v>
      </c>
      <c r="J178">
        <f t="shared" si="30"/>
        <v>157.96259517257485</v>
      </c>
      <c r="K178" s="9">
        <f t="shared" si="31"/>
        <v>-5.0969641725748431</v>
      </c>
      <c r="L178">
        <f t="shared" si="32"/>
        <v>6.9472112447964127E-2</v>
      </c>
      <c r="P178">
        <f t="shared" si="33"/>
        <v>3.3342773906940813E-2</v>
      </c>
      <c r="AR178" s="9">
        <v>6.3976722424668111</v>
      </c>
      <c r="AS178" s="43">
        <f>STANDARDIZE(AR178,AVERAGE($AR$2:$AR$258),STDEV($AR$2:$AR$258))</f>
        <v>0.64989693992173103</v>
      </c>
      <c r="AT178">
        <v>177</v>
      </c>
      <c r="AU178">
        <f t="shared" si="34"/>
        <v>0.6867704280155642</v>
      </c>
      <c r="AV178" s="43">
        <f t="shared" si="35"/>
        <v>0.48671665050407514</v>
      </c>
      <c r="BE178" s="9">
        <v>13.146834442062669</v>
      </c>
      <c r="BF178" s="43">
        <f>STANDARDIZE(BE178,AVERAGE($BE$2:$BE$258),STDEV($BE$2:$BE$258))</f>
        <v>0.73143368387716901</v>
      </c>
      <c r="BG178">
        <v>177</v>
      </c>
      <c r="BH178">
        <f>(BG178-0.5)/$BG$258</f>
        <v>0.6867704280155642</v>
      </c>
      <c r="BI178" s="43">
        <f>_xlfn.NORM.S.INV(BH178)</f>
        <v>0.48671665050407514</v>
      </c>
      <c r="BT178" s="18"/>
      <c r="BU178" s="18">
        <v>-6.4274409074291299</v>
      </c>
      <c r="CF178" s="9">
        <v>-5.0969641725748431</v>
      </c>
    </row>
    <row r="179" spans="1:84" x14ac:dyDescent="0.2">
      <c r="A179" s="3">
        <v>44036</v>
      </c>
      <c r="B179" s="4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  <c r="G179" s="2"/>
      <c r="H179" s="9">
        <f t="shared" si="28"/>
        <v>99.189490625344916</v>
      </c>
      <c r="I179" s="9">
        <f t="shared" si="29"/>
        <v>-6.9003976253449224</v>
      </c>
      <c r="J179">
        <f t="shared" si="30"/>
        <v>157.9515908713712</v>
      </c>
      <c r="K179" s="9">
        <f t="shared" si="31"/>
        <v>-9.3617778713712028</v>
      </c>
      <c r="L179">
        <f t="shared" si="32"/>
        <v>7.4769373075807805E-2</v>
      </c>
      <c r="P179">
        <f t="shared" si="33"/>
        <v>6.3004170221085093E-2</v>
      </c>
      <c r="AR179" s="9">
        <v>6.4639239082776001</v>
      </c>
      <c r="AS179" s="43">
        <f>STANDARDIZE(AR179,AVERAGE($AR$2:$AR$258),STDEV($AR$2:$AR$258))</f>
        <v>0.65662700567742027</v>
      </c>
      <c r="AT179">
        <v>178</v>
      </c>
      <c r="AU179">
        <f t="shared" si="34"/>
        <v>0.69066147859922178</v>
      </c>
      <c r="AV179" s="43">
        <f t="shared" si="35"/>
        <v>0.49772619434381726</v>
      </c>
      <c r="BE179" s="9">
        <v>13.165186080579559</v>
      </c>
      <c r="BF179" s="43">
        <f>STANDARDIZE(BE179,AVERAGE($BE$2:$BE$258),STDEV($BE$2:$BE$258))</f>
        <v>0.73245469061645252</v>
      </c>
      <c r="BG179">
        <v>178</v>
      </c>
      <c r="BH179">
        <f>(BG179-0.5)/$BG$258</f>
        <v>0.69066147859922178</v>
      </c>
      <c r="BI179" s="43">
        <f>_xlfn.NORM.S.INV(BH179)</f>
        <v>0.49772619434381726</v>
      </c>
      <c r="BT179" s="18"/>
      <c r="BU179" s="18">
        <v>-6.9003976253449224</v>
      </c>
      <c r="CF179" s="9">
        <v>-9.3617778713712028</v>
      </c>
    </row>
    <row r="180" spans="1:84" x14ac:dyDescent="0.2">
      <c r="A180" s="3">
        <v>44039</v>
      </c>
      <c r="B180" s="4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  <c r="G180" s="2"/>
      <c r="H180" s="9">
        <f t="shared" si="28"/>
        <v>99.433252343260719</v>
      </c>
      <c r="I180" s="9">
        <f t="shared" si="29"/>
        <v>-4.9568883432607151</v>
      </c>
      <c r="J180">
        <f t="shared" si="30"/>
        <v>157.94058657016754</v>
      </c>
      <c r="K180" s="9">
        <f t="shared" si="31"/>
        <v>-8.0282485701675341</v>
      </c>
      <c r="L180">
        <f t="shared" si="32"/>
        <v>5.2466967751433731E-2</v>
      </c>
      <c r="P180">
        <f t="shared" si="33"/>
        <v>5.3552954194921128E-2</v>
      </c>
      <c r="AR180" s="9">
        <v>6.5563797799407908</v>
      </c>
      <c r="AS180" s="43">
        <f>STANDARDIZE(AR180,AVERAGE($AR$2:$AR$258),STDEV($AR$2:$AR$258))</f>
        <v>0.66601898228929757</v>
      </c>
      <c r="AT180">
        <v>179</v>
      </c>
      <c r="AU180">
        <f t="shared" si="34"/>
        <v>0.69455252918287935</v>
      </c>
      <c r="AV180" s="43">
        <f t="shared" si="35"/>
        <v>0.50879640202623</v>
      </c>
      <c r="BE180" s="9">
        <v>13.514322526415214</v>
      </c>
      <c r="BF180" s="43">
        <f>STANDARDIZE(BE180,AVERAGE($BE$2:$BE$258),STDEV($BE$2:$BE$258))</f>
        <v>0.7518791503887845</v>
      </c>
      <c r="BG180">
        <v>179</v>
      </c>
      <c r="BH180">
        <f>(BG180-0.5)/$BG$258</f>
        <v>0.69455252918287935</v>
      </c>
      <c r="BI180" s="43">
        <f>_xlfn.NORM.S.INV(BH180)</f>
        <v>0.50879640202623</v>
      </c>
      <c r="BT180" s="18"/>
      <c r="BU180" s="18">
        <v>-4.9568883432607151</v>
      </c>
      <c r="CF180" s="9">
        <v>-8.0282485701675341</v>
      </c>
    </row>
    <row r="181" spans="1:84" x14ac:dyDescent="0.2">
      <c r="A181" s="3">
        <v>44040</v>
      </c>
      <c r="B181" s="4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  <c r="G181" s="2"/>
      <c r="H181" s="9">
        <f t="shared" si="28"/>
        <v>99.677014061176521</v>
      </c>
      <c r="I181" s="9">
        <f t="shared" si="29"/>
        <v>-6.7526590611765158</v>
      </c>
      <c r="J181">
        <f t="shared" si="30"/>
        <v>157.92958226896388</v>
      </c>
      <c r="K181" s="9">
        <f t="shared" si="31"/>
        <v>-6.774278268963883</v>
      </c>
      <c r="L181">
        <f t="shared" si="32"/>
        <v>7.2668344710883556E-2</v>
      </c>
      <c r="P181">
        <f t="shared" si="33"/>
        <v>4.481667589358216E-2</v>
      </c>
      <c r="AR181" s="9">
        <v>6.6349961128461956</v>
      </c>
      <c r="AS181" s="43">
        <f>STANDARDIZE(AR181,AVERAGE($AR$2:$AR$258),STDEV($AR$2:$AR$258))</f>
        <v>0.67400509227535566</v>
      </c>
      <c r="AT181">
        <v>180</v>
      </c>
      <c r="AU181">
        <f t="shared" si="34"/>
        <v>0.69844357976653693</v>
      </c>
      <c r="AV181" s="43">
        <f t="shared" si="35"/>
        <v>0.51992931775308227</v>
      </c>
      <c r="BE181" s="9">
        <v>13.51669312882251</v>
      </c>
      <c r="BF181" s="43">
        <f>STANDARDIZE(BE181,AVERAGE($BE$2:$BE$258),STDEV($BE$2:$BE$258))</f>
        <v>0.7520110405756899</v>
      </c>
      <c r="BG181">
        <v>180</v>
      </c>
      <c r="BH181">
        <f>(BG181-0.5)/$BG$258</f>
        <v>0.69844357976653693</v>
      </c>
      <c r="BI181" s="43">
        <f>_xlfn.NORM.S.INV(BH181)</f>
        <v>0.51992931775308227</v>
      </c>
      <c r="BT181" s="18"/>
      <c r="BU181" s="18">
        <v>-6.7526590611765158</v>
      </c>
      <c r="CF181" s="9">
        <v>-6.774278268963883</v>
      </c>
    </row>
    <row r="182" spans="1:84" x14ac:dyDescent="0.2">
      <c r="A182" s="3">
        <v>44041</v>
      </c>
      <c r="B182" s="4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  <c r="G182" s="2"/>
      <c r="H182" s="9">
        <f t="shared" si="28"/>
        <v>99.920775779092324</v>
      </c>
      <c r="I182" s="9">
        <f t="shared" si="29"/>
        <v>-5.2152167790923301</v>
      </c>
      <c r="J182">
        <f t="shared" si="30"/>
        <v>157.91857796776023</v>
      </c>
      <c r="K182" s="9">
        <f t="shared" si="31"/>
        <v>-4.2077169677602342</v>
      </c>
      <c r="L182">
        <f t="shared" si="32"/>
        <v>5.5067694379928957E-2</v>
      </c>
      <c r="P182">
        <f t="shared" si="33"/>
        <v>2.7374233287003932E-2</v>
      </c>
      <c r="AR182" s="9">
        <v>6.6649254978565935</v>
      </c>
      <c r="AS182" s="43">
        <f>STANDARDIZE(AR182,AVERAGE($AR$2:$AR$258),STDEV($AR$2:$AR$258))</f>
        <v>0.67704541928724671</v>
      </c>
      <c r="AT182">
        <v>181</v>
      </c>
      <c r="AU182">
        <f t="shared" si="34"/>
        <v>0.7023346303501945</v>
      </c>
      <c r="AV182" s="43">
        <f t="shared" si="35"/>
        <v>0.53112705185421805</v>
      </c>
      <c r="BE182" s="9">
        <v>13.540429152895541</v>
      </c>
      <c r="BF182" s="43">
        <f>STANDARDIZE(BE182,AVERAGE($BE$2:$BE$258),STDEV($BE$2:$BE$258))</f>
        <v>0.75333161151653838</v>
      </c>
      <c r="BG182">
        <v>181</v>
      </c>
      <c r="BH182">
        <f>(BG182-0.5)/$BG$258</f>
        <v>0.7023346303501945</v>
      </c>
      <c r="BI182" s="43">
        <f>_xlfn.NORM.S.INV(BH182)</f>
        <v>0.53112705185421805</v>
      </c>
      <c r="BT182" s="18"/>
      <c r="BU182" s="18">
        <v>-5.2152167790923301</v>
      </c>
      <c r="CF182" s="9">
        <v>-4.2077169677602342</v>
      </c>
    </row>
    <row r="183" spans="1:84" x14ac:dyDescent="0.2">
      <c r="A183" s="3">
        <v>44042</v>
      </c>
      <c r="B183" s="4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  <c r="G183" s="2"/>
      <c r="H183" s="9">
        <f t="shared" si="28"/>
        <v>100.16453749700813</v>
      </c>
      <c r="I183" s="9">
        <f t="shared" si="29"/>
        <v>-4.3130204970081252</v>
      </c>
      <c r="J183">
        <f t="shared" si="30"/>
        <v>157.90757366655657</v>
      </c>
      <c r="K183" s="9">
        <f t="shared" si="31"/>
        <v>-9.586238666556568</v>
      </c>
      <c r="L183">
        <f t="shared" si="32"/>
        <v>4.4996893445182776E-2</v>
      </c>
      <c r="P183">
        <f t="shared" si="33"/>
        <v>6.4631555983207453E-2</v>
      </c>
      <c r="AR183" s="9">
        <v>6.7106157024251871</v>
      </c>
      <c r="AS183" s="43">
        <f>STANDARDIZE(AR183,AVERAGE($AR$2:$AR$258),STDEV($AR$2:$AR$258))</f>
        <v>0.68168678305334018</v>
      </c>
      <c r="AT183">
        <v>182</v>
      </c>
      <c r="AU183">
        <f t="shared" si="34"/>
        <v>0.70622568093385218</v>
      </c>
      <c r="AV183" s="43">
        <f t="shared" si="35"/>
        <v>0.54239178435654434</v>
      </c>
      <c r="BE183" s="9">
        <v>13.562751345673632</v>
      </c>
      <c r="BF183" s="43">
        <f>STANDARDIZE(BE183,AVERAGE($BE$2:$BE$258),STDEV($BE$2:$BE$258))</f>
        <v>0.75457352292630386</v>
      </c>
      <c r="BG183">
        <v>182</v>
      </c>
      <c r="BH183">
        <f>(BG183-0.5)/$BG$258</f>
        <v>0.70622568093385218</v>
      </c>
      <c r="BI183" s="43">
        <f>_xlfn.NORM.S.INV(BH183)</f>
        <v>0.54239178435654434</v>
      </c>
      <c r="BT183" s="18"/>
      <c r="BU183" s="18">
        <v>-4.3130204970081252</v>
      </c>
      <c r="CF183" s="9">
        <v>-9.586238666556568</v>
      </c>
    </row>
    <row r="184" spans="1:84" x14ac:dyDescent="0.2">
      <c r="A184" s="3">
        <v>44043</v>
      </c>
      <c r="B184" s="4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  <c r="G184" s="2"/>
      <c r="H184" s="9">
        <f t="shared" si="28"/>
        <v>100.40829921492391</v>
      </c>
      <c r="I184" s="9">
        <f t="shared" si="29"/>
        <v>5.4777867850760913</v>
      </c>
      <c r="J184">
        <f t="shared" si="30"/>
        <v>157.89656936535292</v>
      </c>
      <c r="K184" s="9">
        <f t="shared" si="31"/>
        <v>-9.3664183653529278</v>
      </c>
      <c r="L184">
        <f t="shared" si="32"/>
        <v>5.1732829043053784E-2</v>
      </c>
      <c r="P184">
        <f t="shared" si="33"/>
        <v>6.3060720683929886E-2</v>
      </c>
      <c r="AR184" s="9">
        <v>6.7611225486777968</v>
      </c>
      <c r="AS184" s="43">
        <f>STANDARDIZE(AR184,AVERAGE($AR$2:$AR$258),STDEV($AR$2:$AR$258))</f>
        <v>0.6868174373883319</v>
      </c>
      <c r="AT184">
        <v>183</v>
      </c>
      <c r="AU184">
        <f t="shared" si="34"/>
        <v>0.71011673151750976</v>
      </c>
      <c r="AV184" s="43">
        <f t="shared" si="35"/>
        <v>0.55372576877889379</v>
      </c>
      <c r="BE184" s="9">
        <v>13.616595550488256</v>
      </c>
      <c r="BF184" s="43">
        <f>STANDARDIZE(BE184,AVERAGE($BE$2:$BE$258),STDEV($BE$2:$BE$258))</f>
        <v>0.75756918437290977</v>
      </c>
      <c r="BG184">
        <v>183</v>
      </c>
      <c r="BH184">
        <f>(BG184-0.5)/$BG$258</f>
        <v>0.71011673151750976</v>
      </c>
      <c r="BI184" s="43">
        <f>_xlfn.NORM.S.INV(BH184)</f>
        <v>0.55372576877889379</v>
      </c>
      <c r="BT184" s="18"/>
      <c r="BU184" s="18">
        <v>5.4777867850760913</v>
      </c>
      <c r="CF184" s="9">
        <v>-9.3664183653529278</v>
      </c>
    </row>
    <row r="185" spans="1:84" x14ac:dyDescent="0.2">
      <c r="A185" s="3">
        <v>44046</v>
      </c>
      <c r="B185" s="4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  <c r="G185" s="2"/>
      <c r="H185" s="9">
        <f t="shared" si="28"/>
        <v>100.65206093283972</v>
      </c>
      <c r="I185" s="9">
        <f t="shared" si="29"/>
        <v>7.9020920671602823</v>
      </c>
      <c r="J185">
        <f t="shared" si="30"/>
        <v>157.88556506414929</v>
      </c>
      <c r="K185" s="9">
        <f t="shared" si="31"/>
        <v>-10.190680064149291</v>
      </c>
      <c r="L185">
        <f t="shared" si="32"/>
        <v>7.2794009706476009E-2</v>
      </c>
      <c r="P185">
        <f t="shared" si="33"/>
        <v>6.8998192213286805E-2</v>
      </c>
      <c r="AR185" s="9">
        <v>7.0719917596654795</v>
      </c>
      <c r="AS185" s="43">
        <f>STANDARDIZE(AR185,AVERAGE($AR$2:$AR$258),STDEV($AR$2:$AR$258))</f>
        <v>0.71839657137330148</v>
      </c>
      <c r="AT185">
        <v>184</v>
      </c>
      <c r="AU185">
        <f t="shared" si="34"/>
        <v>0.71400778210116733</v>
      </c>
      <c r="AV185" s="43">
        <f t="shared" si="35"/>
        <v>0.56513133617086431</v>
      </c>
      <c r="BE185" s="9">
        <v>13.647237851691926</v>
      </c>
      <c r="BF185" s="43">
        <f>STANDARDIZE(BE185,AVERAGE($BE$2:$BE$258),STDEV($BE$2:$BE$258))</f>
        <v>0.75927399105855309</v>
      </c>
      <c r="BG185">
        <v>184</v>
      </c>
      <c r="BH185">
        <f>(BG185-0.5)/$BG$258</f>
        <v>0.71400778210116733</v>
      </c>
      <c r="BI185" s="43">
        <f>_xlfn.NORM.S.INV(BH185)</f>
        <v>0.56513133617086431</v>
      </c>
      <c r="BT185" s="18"/>
      <c r="BU185" s="18">
        <v>7.9020920671602823</v>
      </c>
      <c r="CF185" s="9">
        <v>-10.190680064149291</v>
      </c>
    </row>
    <row r="186" spans="1:84" x14ac:dyDescent="0.2">
      <c r="A186" s="3">
        <v>44047</v>
      </c>
      <c r="B186" s="4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  <c r="G186" s="2"/>
      <c r="H186" s="9">
        <f t="shared" si="28"/>
        <v>100.89582265075552</v>
      </c>
      <c r="I186" s="9">
        <f t="shared" si="29"/>
        <v>8.3832763492444826</v>
      </c>
      <c r="J186">
        <f t="shared" si="30"/>
        <v>157.87456076294563</v>
      </c>
      <c r="K186" s="9">
        <f t="shared" si="31"/>
        <v>-11.372927762945636</v>
      </c>
      <c r="L186">
        <f t="shared" si="32"/>
        <v>7.6714361904141271E-2</v>
      </c>
      <c r="P186">
        <f t="shared" si="33"/>
        <v>7.7630040908456197E-2</v>
      </c>
      <c r="AR186" s="9">
        <v>7.130238627477226</v>
      </c>
      <c r="AS186" s="43">
        <f>STANDARDIZE(AR186,AVERAGE($AR$2:$AR$258),STDEV($AR$2:$AR$258))</f>
        <v>0.72431348298055886</v>
      </c>
      <c r="AT186">
        <v>185</v>
      </c>
      <c r="AU186">
        <f t="shared" si="34"/>
        <v>0.71789883268482491</v>
      </c>
      <c r="AV186" s="43">
        <f t="shared" si="35"/>
        <v>0.5766108994154191</v>
      </c>
      <c r="BE186" s="9">
        <v>13.6814130565065</v>
      </c>
      <c r="BF186" s="43">
        <f>STANDARDIZE(BE186,AVERAGE($BE$2:$BE$258),STDEV($BE$2:$BE$258))</f>
        <v>0.76117535340284515</v>
      </c>
      <c r="BG186">
        <v>185</v>
      </c>
      <c r="BH186">
        <f>(BG186-0.5)/$BG$258</f>
        <v>0.71789883268482491</v>
      </c>
      <c r="BI186" s="43">
        <f>_xlfn.NORM.S.INV(BH186)</f>
        <v>0.5766108994154191</v>
      </c>
      <c r="BT186" s="18"/>
      <c r="BU186" s="18">
        <v>8.3832763492444826</v>
      </c>
      <c r="CF186" s="9">
        <v>-11.372927762945636</v>
      </c>
    </row>
    <row r="187" spans="1:84" x14ac:dyDescent="0.2">
      <c r="A187" s="3">
        <v>44048</v>
      </c>
      <c r="B187" s="4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  <c r="G187" s="2"/>
      <c r="H187" s="9">
        <f t="shared" si="28"/>
        <v>101.13958436867132</v>
      </c>
      <c r="I187" s="9">
        <f t="shared" si="29"/>
        <v>8.5356096313286827</v>
      </c>
      <c r="J187">
        <f t="shared" si="30"/>
        <v>157.86355646174198</v>
      </c>
      <c r="K187" s="9">
        <f t="shared" si="31"/>
        <v>-7.8915414617419799</v>
      </c>
      <c r="L187">
        <f t="shared" si="32"/>
        <v>7.782625514506665E-2</v>
      </c>
      <c r="P187">
        <f t="shared" si="33"/>
        <v>5.2620093567069696E-2</v>
      </c>
      <c r="AR187" s="9">
        <v>7.158549754530199</v>
      </c>
      <c r="AS187" s="43">
        <f>STANDARDIZE(AR187,AVERAGE($AR$2:$AR$258),STDEV($AR$2:$AR$258))</f>
        <v>0.72718942193775182</v>
      </c>
      <c r="AT187">
        <v>186</v>
      </c>
      <c r="AU187">
        <f t="shared" si="34"/>
        <v>0.72178988326848248</v>
      </c>
      <c r="AV187" s="43">
        <f t="shared" si="35"/>
        <v>0.58816695781693484</v>
      </c>
      <c r="BE187" s="9">
        <v>13.693955249284613</v>
      </c>
      <c r="BF187" s="43">
        <f>STANDARDIZE(BE187,AVERAGE($BE$2:$BE$258),STDEV($BE$2:$BE$258))</f>
        <v>0.7618731474085445</v>
      </c>
      <c r="BG187">
        <v>186</v>
      </c>
      <c r="BH187">
        <f>(BG187-0.5)/$BG$258</f>
        <v>0.72178988326848248</v>
      </c>
      <c r="BI187" s="43">
        <f>_xlfn.NORM.S.INV(BH187)</f>
        <v>0.58816695781693484</v>
      </c>
      <c r="BT187" s="18"/>
      <c r="BU187" s="18">
        <v>8.5356096313286827</v>
      </c>
      <c r="CF187" s="9">
        <v>-7.8915414617419799</v>
      </c>
    </row>
    <row r="188" spans="1:84" x14ac:dyDescent="0.2">
      <c r="A188" s="3">
        <v>44049</v>
      </c>
      <c r="B188" s="4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  <c r="G188" s="2"/>
      <c r="H188" s="9">
        <f t="shared" si="28"/>
        <v>101.38334608658712</v>
      </c>
      <c r="I188" s="9">
        <f t="shared" si="29"/>
        <v>12.118331913412874</v>
      </c>
      <c r="J188">
        <f t="shared" si="30"/>
        <v>157.85255216053832</v>
      </c>
      <c r="K188" s="9">
        <f t="shared" si="31"/>
        <v>-6.1304451605383292</v>
      </c>
      <c r="L188">
        <f t="shared" si="32"/>
        <v>0.10676786569986105</v>
      </c>
      <c r="P188">
        <f t="shared" si="33"/>
        <v>4.0405747598392695E-2</v>
      </c>
      <c r="AR188" s="9">
        <v>7.1744357355387081</v>
      </c>
      <c r="AS188" s="43">
        <f>STANDARDIZE(AR188,AVERAGE($AR$2:$AR$258),STDEV($AR$2:$AR$258))</f>
        <v>0.72880317301061148</v>
      </c>
      <c r="AT188">
        <v>187</v>
      </c>
      <c r="AU188">
        <f t="shared" si="34"/>
        <v>0.72568093385214005</v>
      </c>
      <c r="AV188" s="43">
        <f t="shared" si="35"/>
        <v>0.59980210199845652</v>
      </c>
      <c r="BE188" s="9">
        <v>13.729353755302867</v>
      </c>
      <c r="BF188" s="43">
        <f>STANDARDIZE(BE188,AVERAGE($BE$2:$BE$258),STDEV($BE$2:$BE$258))</f>
        <v>0.7638425690038938</v>
      </c>
      <c r="BG188">
        <v>187</v>
      </c>
      <c r="BH188">
        <f>(BG188-0.5)/$BG$258</f>
        <v>0.72568093385214005</v>
      </c>
      <c r="BI188" s="43">
        <f>_xlfn.NORM.S.INV(BH188)</f>
        <v>0.59980210199845652</v>
      </c>
      <c r="BT188" s="18"/>
      <c r="BU188" s="18">
        <v>12.118331913412874</v>
      </c>
      <c r="CF188" s="9">
        <v>-6.1304451605383292</v>
      </c>
    </row>
    <row r="189" spans="1:84" x14ac:dyDescent="0.2">
      <c r="A189" s="3">
        <v>44050</v>
      </c>
      <c r="B189" s="4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  <c r="G189" s="2"/>
      <c r="H189" s="9">
        <f t="shared" si="28"/>
        <v>101.62710780450291</v>
      </c>
      <c r="I189" s="9">
        <f t="shared" si="29"/>
        <v>9.2940271954970939</v>
      </c>
      <c r="J189">
        <f t="shared" si="30"/>
        <v>157.84154785933467</v>
      </c>
      <c r="K189" s="9">
        <f t="shared" si="31"/>
        <v>-3.603662859334662</v>
      </c>
      <c r="L189">
        <f t="shared" si="32"/>
        <v>8.37895068013602E-2</v>
      </c>
      <c r="P189">
        <f t="shared" si="33"/>
        <v>2.3364317134760126E-2</v>
      </c>
      <c r="AR189" s="9">
        <v>7.2350391141300037</v>
      </c>
      <c r="AS189" s="43">
        <f>STANDARDIZE(AR189,AVERAGE($AR$2:$AR$258),STDEV($AR$2:$AR$258))</f>
        <v>0.73495946686292279</v>
      </c>
      <c r="AT189">
        <v>188</v>
      </c>
      <c r="AU189">
        <f t="shared" si="34"/>
        <v>0.72957198443579763</v>
      </c>
      <c r="AV189" s="43">
        <f t="shared" si="35"/>
        <v>0.6115190191342571</v>
      </c>
      <c r="BE189" s="9">
        <v>13.780591827618849</v>
      </c>
      <c r="BF189" s="43">
        <f>STANDARDIZE(BE189,AVERAGE($BE$2:$BE$258),STDEV($BE$2:$BE$258))</f>
        <v>0.76669323637587627</v>
      </c>
      <c r="BG189">
        <v>188</v>
      </c>
      <c r="BH189">
        <f>(BG189-0.5)/$BG$258</f>
        <v>0.72957198443579763</v>
      </c>
      <c r="BI189" s="43">
        <f>_xlfn.NORM.S.INV(BH189)</f>
        <v>0.6115190191342571</v>
      </c>
      <c r="BT189" s="18"/>
      <c r="BU189" s="18">
        <v>9.2940271954970939</v>
      </c>
      <c r="CF189" s="9">
        <v>-3.603662859334662</v>
      </c>
    </row>
    <row r="190" spans="1:84" x14ac:dyDescent="0.2">
      <c r="A190" s="3">
        <v>44053</v>
      </c>
      <c r="B190" s="4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  <c r="G190" s="2"/>
      <c r="H190" s="9">
        <f t="shared" si="28"/>
        <v>101.87086952241872</v>
      </c>
      <c r="I190" s="9">
        <f t="shared" si="29"/>
        <v>10.662486477581282</v>
      </c>
      <c r="J190">
        <f t="shared" si="30"/>
        <v>157.83054355813101</v>
      </c>
      <c r="K190" s="9">
        <f t="shared" si="31"/>
        <v>0.70304144186897588</v>
      </c>
      <c r="L190">
        <f t="shared" si="32"/>
        <v>9.4749564543167825E-2</v>
      </c>
      <c r="P190">
        <f t="shared" si="33"/>
        <v>4.4346530223799323E-3</v>
      </c>
      <c r="AR190" s="9">
        <v>7.3376470366143991</v>
      </c>
      <c r="AS190" s="43">
        <f>STANDARDIZE(AR190,AVERAGE($AR$2:$AR$258),STDEV($AR$2:$AR$258))</f>
        <v>0.74538272274522532</v>
      </c>
      <c r="AT190">
        <v>189</v>
      </c>
      <c r="AU190">
        <f t="shared" si="34"/>
        <v>0.7334630350194552</v>
      </c>
      <c r="AV190" s="43">
        <f t="shared" si="35"/>
        <v>0.62332049854639149</v>
      </c>
      <c r="BE190" s="9">
        <v>13.868296646877297</v>
      </c>
      <c r="BF190" s="43">
        <f>STANDARDIZE(BE190,AVERAGE($BE$2:$BE$258),STDEV($BE$2:$BE$258))</f>
        <v>0.77157275770298317</v>
      </c>
      <c r="BG190">
        <v>189</v>
      </c>
      <c r="BH190">
        <f>(BG190-0.5)/$BG$258</f>
        <v>0.7334630350194552</v>
      </c>
      <c r="BI190" s="43">
        <f>_xlfn.NORM.S.INV(BH190)</f>
        <v>0.62332049854639149</v>
      </c>
      <c r="BT190" s="18"/>
      <c r="BU190" s="18">
        <v>10.662486477581282</v>
      </c>
      <c r="CF190" s="9">
        <v>0.70304144186897588</v>
      </c>
    </row>
    <row r="191" spans="1:84" x14ac:dyDescent="0.2">
      <c r="A191" s="3">
        <v>44054</v>
      </c>
      <c r="B191" s="4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  <c r="G191" s="2"/>
      <c r="H191" s="9">
        <f t="shared" si="28"/>
        <v>102.11463124033452</v>
      </c>
      <c r="I191" s="9">
        <f t="shared" si="29"/>
        <v>7.0719917596654795</v>
      </c>
      <c r="J191">
        <f t="shared" si="30"/>
        <v>157.81953925692736</v>
      </c>
      <c r="K191" s="9">
        <f t="shared" si="31"/>
        <v>1.5592757430726465</v>
      </c>
      <c r="L191">
        <f t="shared" si="32"/>
        <v>6.4769763597006563E-2</v>
      </c>
      <c r="P191">
        <f t="shared" si="33"/>
        <v>9.7834567478284149E-3</v>
      </c>
      <c r="AR191" s="9">
        <v>7.3608652170562294</v>
      </c>
      <c r="AS191" s="43">
        <f>STANDARDIZE(AR191,AVERAGE($AR$2:$AR$258),STDEV($AR$2:$AR$258))</f>
        <v>0.74774130315507104</v>
      </c>
      <c r="AT191">
        <v>190</v>
      </c>
      <c r="AU191">
        <f t="shared" si="34"/>
        <v>0.73735408560311289</v>
      </c>
      <c r="AV191" s="43">
        <f t="shared" si="35"/>
        <v>0.63520943769681859</v>
      </c>
      <c r="BE191" s="9">
        <v>13.898829887801469</v>
      </c>
      <c r="BF191" s="43">
        <f>STANDARDIZE(BE191,AVERAGE($BE$2:$BE$258),STDEV($BE$2:$BE$258))</f>
        <v>0.77327149674075657</v>
      </c>
      <c r="BG191">
        <v>190</v>
      </c>
      <c r="BH191">
        <f>(BG191-0.5)/$BG$258</f>
        <v>0.73735408560311289</v>
      </c>
      <c r="BI191" s="43">
        <f>_xlfn.NORM.S.INV(BH191)</f>
        <v>0.63520943769681859</v>
      </c>
      <c r="BT191" s="18"/>
      <c r="BU191" s="18">
        <v>7.0719917596654795</v>
      </c>
      <c r="CF191" s="9">
        <v>1.5592757430726465</v>
      </c>
    </row>
    <row r="192" spans="1:84" x14ac:dyDescent="0.2">
      <c r="A192" s="3">
        <v>44055</v>
      </c>
      <c r="B192" s="4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  <c r="G192" s="2"/>
      <c r="H192" s="9">
        <f t="shared" si="28"/>
        <v>102.35839295825031</v>
      </c>
      <c r="I192" s="9">
        <f t="shared" si="29"/>
        <v>10.456976041749698</v>
      </c>
      <c r="J192">
        <f t="shared" si="30"/>
        <v>157.8085349557237</v>
      </c>
      <c r="K192" s="9">
        <f t="shared" si="31"/>
        <v>1.3614630442762916</v>
      </c>
      <c r="L192">
        <f t="shared" si="32"/>
        <v>9.269105915657376E-2</v>
      </c>
      <c r="P192">
        <f t="shared" si="33"/>
        <v>8.553515495277518E-3</v>
      </c>
      <c r="AR192" s="9">
        <v>7.3760985296862884</v>
      </c>
      <c r="AS192" s="43">
        <f>STANDARDIZE(AR192,AVERAGE($AR$2:$AR$258),STDEV($AR$2:$AR$258))</f>
        <v>0.7492887539915537</v>
      </c>
      <c r="AT192">
        <v>191</v>
      </c>
      <c r="AU192">
        <f t="shared" si="34"/>
        <v>0.74124513618677046</v>
      </c>
      <c r="AV192" s="43">
        <f t="shared" si="35"/>
        <v>0.64718884860991466</v>
      </c>
      <c r="BE192" s="9">
        <v>14.111049454099202</v>
      </c>
      <c r="BF192" s="43">
        <f>STANDARDIZE(BE192,AVERAGE($BE$2:$BE$258),STDEV($BE$2:$BE$258))</f>
        <v>0.78507848646531964</v>
      </c>
      <c r="BG192">
        <v>191</v>
      </c>
      <c r="BH192">
        <f>(BG192-0.5)/$BG$258</f>
        <v>0.74124513618677046</v>
      </c>
      <c r="BI192" s="43">
        <f>_xlfn.NORM.S.INV(BH192)</f>
        <v>0.64718884860991466</v>
      </c>
      <c r="BT192" s="18"/>
      <c r="BU192" s="18">
        <v>10.456976041749698</v>
      </c>
      <c r="CF192" s="9">
        <v>1.3614630442762916</v>
      </c>
    </row>
    <row r="193" spans="1:84" x14ac:dyDescent="0.2">
      <c r="A193" s="3">
        <v>44056</v>
      </c>
      <c r="B193" s="4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  <c r="G193" s="2"/>
      <c r="H193" s="9">
        <f t="shared" si="28"/>
        <v>102.60215467616612</v>
      </c>
      <c r="I193" s="9">
        <f t="shared" si="29"/>
        <v>12.209765323833878</v>
      </c>
      <c r="J193">
        <f t="shared" si="30"/>
        <v>157.79753065452005</v>
      </c>
      <c r="K193" s="9">
        <f t="shared" si="31"/>
        <v>1.1824653454799545</v>
      </c>
      <c r="L193">
        <f t="shared" si="32"/>
        <v>0.1063457986229468</v>
      </c>
      <c r="P193">
        <f t="shared" si="33"/>
        <v>7.4378247278352842E-3</v>
      </c>
      <c r="AR193" s="9">
        <v>7.4293504724460036</v>
      </c>
      <c r="AS193" s="43">
        <f>STANDARDIZE(AR193,AVERAGE($AR$2:$AR$258),STDEV($AR$2:$AR$258))</f>
        <v>0.75469826440921806</v>
      </c>
      <c r="AT193">
        <v>192</v>
      </c>
      <c r="AU193">
        <f t="shared" si="34"/>
        <v>0.74513618677042803</v>
      </c>
      <c r="AV193" s="43">
        <f t="shared" si="35"/>
        <v>0.65926186476380366</v>
      </c>
      <c r="BE193" s="9">
        <v>14.121190044469984</v>
      </c>
      <c r="BF193" s="43">
        <f>STANDARDIZE(BE193,AVERAGE($BE$2:$BE$258),STDEV($BE$2:$BE$258))</f>
        <v>0.78564266557659379</v>
      </c>
      <c r="BG193">
        <v>192</v>
      </c>
      <c r="BH193">
        <f>(BG193-0.5)/$BG$258</f>
        <v>0.74513618677042803</v>
      </c>
      <c r="BI193" s="43">
        <f>_xlfn.NORM.S.INV(BH193)</f>
        <v>0.65926186476380366</v>
      </c>
      <c r="BT193" s="18"/>
      <c r="BU193" s="18">
        <v>12.209765323833878</v>
      </c>
      <c r="CF193" s="9">
        <v>1.1824653454799545</v>
      </c>
    </row>
    <row r="194" spans="1:84" x14ac:dyDescent="0.2">
      <c r="A194" s="3">
        <v>44057</v>
      </c>
      <c r="B194" s="4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  <c r="G194" s="2"/>
      <c r="H194" s="9">
        <f t="shared" si="28"/>
        <v>102.84591639408191</v>
      </c>
      <c r="I194" s="9">
        <f t="shared" si="29"/>
        <v>11.863685605918093</v>
      </c>
      <c r="J194">
        <f t="shared" si="30"/>
        <v>157.78652635331642</v>
      </c>
      <c r="K194" s="9">
        <f t="shared" si="31"/>
        <v>2.4934726466835855</v>
      </c>
      <c r="L194">
        <f t="shared" si="32"/>
        <v>0.10342364892799552</v>
      </c>
      <c r="P194">
        <f t="shared" si="33"/>
        <v>1.5556979425009764E-2</v>
      </c>
      <c r="AR194" s="9">
        <v>7.4401652476020956</v>
      </c>
      <c r="AS194" s="43">
        <f>STANDARDIZE(AR194,AVERAGE($AR$2:$AR$258),STDEV($AR$2:$AR$258))</f>
        <v>0.75579686543370184</v>
      </c>
      <c r="AT194">
        <v>193</v>
      </c>
      <c r="AU194">
        <f t="shared" si="34"/>
        <v>0.74902723735408561</v>
      </c>
      <c r="AV194" s="43">
        <f t="shared" si="35"/>
        <v>0.6714317484930028</v>
      </c>
      <c r="BE194" s="9">
        <v>14.170635791218729</v>
      </c>
      <c r="BF194" s="43">
        <f>STANDARDIZE(BE194,AVERAGE($BE$2:$BE$258),STDEV($BE$2:$BE$258))</f>
        <v>0.78839361561372057</v>
      </c>
      <c r="BG194">
        <v>193</v>
      </c>
      <c r="BH194">
        <f>(BG194-0.5)/$BG$258</f>
        <v>0.74902723735408561</v>
      </c>
      <c r="BI194" s="43">
        <f>_xlfn.NORM.S.INV(BH194)</f>
        <v>0.6714317484930028</v>
      </c>
      <c r="BT194" s="18"/>
      <c r="BU194" s="18">
        <v>11.863685605918093</v>
      </c>
      <c r="CF194" s="9">
        <v>2.4934726466835855</v>
      </c>
    </row>
    <row r="195" spans="1:84" x14ac:dyDescent="0.2">
      <c r="A195" s="3">
        <v>44060</v>
      </c>
      <c r="B195" s="4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  <c r="G195" s="2"/>
      <c r="H195" s="9">
        <f t="shared" ref="H195:H258" si="36">$O$2*B195+$O$3</f>
        <v>103.08967811199771</v>
      </c>
      <c r="I195" s="9">
        <f t="shared" ref="I195:I258" si="37">C195-H195</f>
        <v>11.32043188800229</v>
      </c>
      <c r="J195">
        <f t="shared" ref="J195:J258" si="38">$O$17*B195+$O$18</f>
        <v>157.77552205211276</v>
      </c>
      <c r="K195" s="9">
        <f t="shared" ref="K195:K258" si="39">E195-J195</f>
        <v>0.98447294788724093</v>
      </c>
      <c r="L195">
        <f t="shared" ref="L195:L258" si="40">ABS(C195-H195)/C195</f>
        <v>9.8946079922502386E-2</v>
      </c>
      <c r="P195">
        <f t="shared" ref="P195:P258" si="41">ABS(E195-J195)/E195</f>
        <v>6.201013976393996E-3</v>
      </c>
      <c r="AR195" s="9">
        <v>7.550446574088383</v>
      </c>
      <c r="AS195" s="43">
        <f>STANDARDIZE(AR195,AVERAGE($AR$2:$AR$258),STDEV($AR$2:$AR$258))</f>
        <v>0.76699961135403882</v>
      </c>
      <c r="AT195">
        <v>194</v>
      </c>
      <c r="AU195">
        <f t="shared" ref="AU195:AU258" si="42">(AT195-0.5)/$AT$258</f>
        <v>0.75291828793774318</v>
      </c>
      <c r="AV195" s="43">
        <f t="shared" ref="AV195:AV258" si="43">_xlfn.NORM.S.INV(AU195)</f>
        <v>0.68370189894942857</v>
      </c>
      <c r="BE195" s="9">
        <v>14.180763225211564</v>
      </c>
      <c r="BF195" s="43">
        <f>STANDARDIZE(BE195,AVERAGE($BE$2:$BE$258),STDEV($BE$2:$BE$258))</f>
        <v>0.78895706276035094</v>
      </c>
      <c r="BG195">
        <v>194</v>
      </c>
      <c r="BH195">
        <f>(BG195-0.5)/$BG$258</f>
        <v>0.75291828793774318</v>
      </c>
      <c r="BI195" s="43">
        <f>_xlfn.NORM.S.INV(BH195)</f>
        <v>0.68370189894942857</v>
      </c>
      <c r="BT195" s="18"/>
      <c r="BU195" s="18">
        <v>11.32043188800229</v>
      </c>
      <c r="CF195" s="9">
        <v>0.98447294788724093</v>
      </c>
    </row>
    <row r="196" spans="1:84" x14ac:dyDescent="0.2">
      <c r="A196" s="3">
        <v>44061</v>
      </c>
      <c r="B196" s="4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  <c r="G196" s="2"/>
      <c r="H196" s="9">
        <f t="shared" si="36"/>
        <v>103.33343982991352</v>
      </c>
      <c r="I196" s="9">
        <f t="shared" si="37"/>
        <v>12.030032170086486</v>
      </c>
      <c r="J196">
        <f t="shared" si="38"/>
        <v>157.76451775090911</v>
      </c>
      <c r="K196" s="9">
        <f t="shared" si="39"/>
        <v>-0.38451275090909576</v>
      </c>
      <c r="L196">
        <f t="shared" si="40"/>
        <v>0.10427938724041251</v>
      </c>
      <c r="P196">
        <f t="shared" si="41"/>
        <v>2.4432122168829245E-3</v>
      </c>
      <c r="AR196" s="9">
        <v>7.6175363186986118</v>
      </c>
      <c r="AS196" s="43">
        <f>STANDARDIZE(AR196,AVERAGE($AR$2:$AR$258),STDEV($AR$2:$AR$258))</f>
        <v>0.77381481195667345</v>
      </c>
      <c r="AT196">
        <v>195</v>
      </c>
      <c r="AU196">
        <f t="shared" si="42"/>
        <v>0.75680933852140075</v>
      </c>
      <c r="AV196" s="43">
        <f t="shared" si="43"/>
        <v>0.69607586067395022</v>
      </c>
      <c r="BE196" s="9">
        <v>14.214652996033351</v>
      </c>
      <c r="BF196" s="43">
        <f>STANDARDIZE(BE196,AVERAGE($BE$2:$BE$258),STDEV($BE$2:$BE$258))</f>
        <v>0.79084254477711868</v>
      </c>
      <c r="BG196">
        <v>195</v>
      </c>
      <c r="BH196">
        <f>(BG196-0.5)/$BG$258</f>
        <v>0.75680933852140075</v>
      </c>
      <c r="BI196" s="43">
        <f>_xlfn.NORM.S.INV(BH196)</f>
        <v>0.69607586067395022</v>
      </c>
      <c r="BT196" s="18"/>
      <c r="BU196" s="18">
        <v>12.030032170086486</v>
      </c>
      <c r="CF196" s="9">
        <v>-0.38451275090909576</v>
      </c>
    </row>
    <row r="197" spans="1:84" x14ac:dyDescent="0.2">
      <c r="A197" s="3">
        <v>44062</v>
      </c>
      <c r="B197" s="4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  <c r="G197" s="2"/>
      <c r="H197" s="9">
        <f t="shared" si="36"/>
        <v>103.5772015478293</v>
      </c>
      <c r="I197" s="9">
        <f t="shared" si="37"/>
        <v>11.931015452170698</v>
      </c>
      <c r="J197">
        <f t="shared" si="38"/>
        <v>157.75351344970545</v>
      </c>
      <c r="K197" s="9">
        <f t="shared" si="39"/>
        <v>-0.90350744970544383</v>
      </c>
      <c r="L197">
        <f t="shared" si="40"/>
        <v>0.10329148663225143</v>
      </c>
      <c r="P197">
        <f t="shared" si="41"/>
        <v>5.760327798173267E-3</v>
      </c>
      <c r="AR197" s="9">
        <v>7.7165084203409933</v>
      </c>
      <c r="AS197" s="43">
        <f>STANDARDIZE(AR197,AVERAGE($AR$2:$AR$258),STDEV($AR$2:$AR$258))</f>
        <v>0.78386872899982074</v>
      </c>
      <c r="AT197">
        <v>196</v>
      </c>
      <c r="AU197">
        <f t="shared" si="42"/>
        <v>0.76070038910505833</v>
      </c>
      <c r="AV197" s="43">
        <f t="shared" si="43"/>
        <v>0.70855733283643729</v>
      </c>
      <c r="BE197" s="9">
        <v>14.261860357710162</v>
      </c>
      <c r="BF197" s="43">
        <f>STANDARDIZE(BE197,AVERAGE($BE$2:$BE$258),STDEV($BE$2:$BE$258))</f>
        <v>0.79346896063483408</v>
      </c>
      <c r="BG197">
        <v>196</v>
      </c>
      <c r="BH197">
        <f>(BG197-0.5)/$BG$258</f>
        <v>0.76070038910505833</v>
      </c>
      <c r="BI197" s="43">
        <f>_xlfn.NORM.S.INV(BH197)</f>
        <v>0.70855733283643729</v>
      </c>
      <c r="BT197" s="18"/>
      <c r="BU197" s="18">
        <v>11.931015452170698</v>
      </c>
      <c r="CF197" s="9">
        <v>-0.90350744970544383</v>
      </c>
    </row>
    <row r="198" spans="1:84" x14ac:dyDescent="0.2">
      <c r="A198" s="3">
        <v>44063</v>
      </c>
      <c r="B198" s="4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  <c r="G198" s="2"/>
      <c r="H198" s="9">
        <f t="shared" si="36"/>
        <v>103.82096326574512</v>
      </c>
      <c r="I198" s="9">
        <f t="shared" si="37"/>
        <v>14.25033373425488</v>
      </c>
      <c r="J198">
        <f t="shared" si="38"/>
        <v>157.7425091485018</v>
      </c>
      <c r="K198" s="9">
        <f t="shared" si="39"/>
        <v>-1.5725111485018033</v>
      </c>
      <c r="L198">
        <f t="shared" si="40"/>
        <v>0.12069261621014361</v>
      </c>
      <c r="P198">
        <f t="shared" si="41"/>
        <v>1.006922692348247E-2</v>
      </c>
      <c r="AR198" s="9">
        <v>7.8078114470354052</v>
      </c>
      <c r="AS198" s="43">
        <f>STANDARDIZE(AR198,AVERAGE($AR$2:$AR$258),STDEV($AR$2:$AR$258))</f>
        <v>0.79314359576470705</v>
      </c>
      <c r="AT198">
        <v>197</v>
      </c>
      <c r="AU198">
        <f t="shared" si="42"/>
        <v>0.7645914396887159</v>
      </c>
      <c r="AV198" s="43">
        <f t="shared" si="43"/>
        <v>0.72115017920879865</v>
      </c>
      <c r="BE198" s="9">
        <v>14.298663200847955</v>
      </c>
      <c r="BF198" s="43">
        <f>STANDARDIZE(BE198,AVERAGE($BE$2:$BE$258),STDEV($BE$2:$BE$258))</f>
        <v>0.79551651354592146</v>
      </c>
      <c r="BG198">
        <v>197</v>
      </c>
      <c r="BH198">
        <f>(BG198-0.5)/$BG$258</f>
        <v>0.7645914396887159</v>
      </c>
      <c r="BI198" s="43">
        <f>_xlfn.NORM.S.INV(BH198)</f>
        <v>0.72115017920879865</v>
      </c>
      <c r="BT198" s="18"/>
      <c r="BU198" s="18">
        <v>14.25033373425488</v>
      </c>
      <c r="CF198" s="9">
        <v>-1.5725111485018033</v>
      </c>
    </row>
    <row r="199" spans="1:84" x14ac:dyDescent="0.2">
      <c r="A199" s="3">
        <v>44064</v>
      </c>
      <c r="B199" s="4">
        <v>198</v>
      </c>
      <c r="C199" s="1">
        <v>124.1558</v>
      </c>
      <c r="D199" s="2">
        <v>338054800</v>
      </c>
      <c r="E199" s="1">
        <v>157.5</v>
      </c>
      <c r="F199" s="2">
        <v>2507800</v>
      </c>
      <c r="G199" s="2"/>
      <c r="H199" s="9">
        <f t="shared" si="36"/>
        <v>104.06472498366091</v>
      </c>
      <c r="I199" s="9">
        <f t="shared" si="37"/>
        <v>20.09107501633909</v>
      </c>
      <c r="J199">
        <f t="shared" si="38"/>
        <v>157.73150484729814</v>
      </c>
      <c r="K199" s="9">
        <f t="shared" si="39"/>
        <v>-0.23150484729814025</v>
      </c>
      <c r="L199">
        <f t="shared" si="40"/>
        <v>0.16182147766225252</v>
      </c>
      <c r="P199">
        <f t="shared" si="41"/>
        <v>1.4698720463373984E-3</v>
      </c>
      <c r="AR199" s="9">
        <v>7.8707880099199841</v>
      </c>
      <c r="AS199" s="43">
        <f>STANDARDIZE(AR199,AVERAGE($AR$2:$AR$258),STDEV($AR$2:$AR$258))</f>
        <v>0.79954096561335308</v>
      </c>
      <c r="AT199">
        <v>198</v>
      </c>
      <c r="AU199">
        <f t="shared" si="42"/>
        <v>0.76848249027237359</v>
      </c>
      <c r="AV199" s="43">
        <f t="shared" si="43"/>
        <v>0.73385843894287195</v>
      </c>
      <c r="BE199" s="9">
        <v>14.427788586597813</v>
      </c>
      <c r="BF199" s="43">
        <f>STANDARDIZE(BE199,AVERAGE($BE$2:$BE$258),STDEV($BE$2:$BE$258))</f>
        <v>0.80270049817714972</v>
      </c>
      <c r="BG199">
        <v>198</v>
      </c>
      <c r="BH199">
        <f>(BG199-0.5)/$BG$258</f>
        <v>0.76848249027237359</v>
      </c>
      <c r="BI199" s="43">
        <f>_xlfn.NORM.S.INV(BH199)</f>
        <v>0.73385843894287195</v>
      </c>
      <c r="BT199" s="18"/>
      <c r="BU199" s="18">
        <v>20.09107501633909</v>
      </c>
      <c r="CF199" s="9">
        <v>-0.23150484729814025</v>
      </c>
    </row>
    <row r="200" spans="1:84" x14ac:dyDescent="0.2">
      <c r="A200" s="3">
        <v>44067</v>
      </c>
      <c r="B200" s="4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  <c r="G200" s="2"/>
      <c r="H200" s="9">
        <f t="shared" si="36"/>
        <v>104.30848670157671</v>
      </c>
      <c r="I200" s="9">
        <f t="shared" si="37"/>
        <v>21.332252298423285</v>
      </c>
      <c r="J200">
        <f t="shared" si="38"/>
        <v>157.72050054609448</v>
      </c>
      <c r="K200" s="9">
        <f t="shared" si="39"/>
        <v>1.6494944539055041</v>
      </c>
      <c r="L200">
        <f t="shared" si="40"/>
        <v>0.16978770157045386</v>
      </c>
      <c r="P200">
        <f t="shared" si="41"/>
        <v>1.0350094156089446E-2</v>
      </c>
      <c r="AR200" s="9">
        <v>7.8973684534545043</v>
      </c>
      <c r="AS200" s="43">
        <f>STANDARDIZE(AR200,AVERAGE($AR$2:$AR$258),STDEV($AR$2:$AR$258))</f>
        <v>0.8022410959514128</v>
      </c>
      <c r="AT200">
        <v>199</v>
      </c>
      <c r="AU200">
        <f t="shared" si="42"/>
        <v>0.77237354085603116</v>
      </c>
      <c r="AV200" s="43">
        <f t="shared" si="43"/>
        <v>0.74668633823340269</v>
      </c>
      <c r="BE200" s="9">
        <v>14.509904490208783</v>
      </c>
      <c r="BF200" s="43">
        <f>STANDARDIZE(BE200,AVERAGE($BE$2:$BE$258),STDEV($BE$2:$BE$258))</f>
        <v>0.80726907612249199</v>
      </c>
      <c r="BG200">
        <v>199</v>
      </c>
      <c r="BH200">
        <f>(BG200-0.5)/$BG$258</f>
        <v>0.77237354085603116</v>
      </c>
      <c r="BI200" s="43">
        <f>_xlfn.NORM.S.INV(BH200)</f>
        <v>0.74668633823340269</v>
      </c>
      <c r="BT200" s="18"/>
      <c r="BU200" s="18">
        <v>21.332252298423285</v>
      </c>
      <c r="CF200" s="9">
        <v>1.6494944539055041</v>
      </c>
    </row>
    <row r="201" spans="1:84" x14ac:dyDescent="0.2">
      <c r="A201" s="3">
        <v>44068</v>
      </c>
      <c r="B201" s="4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  <c r="G201" s="2"/>
      <c r="H201" s="9">
        <f t="shared" si="36"/>
        <v>104.55224841949251</v>
      </c>
      <c r="I201" s="9">
        <f t="shared" si="37"/>
        <v>20.057767580507488</v>
      </c>
      <c r="J201">
        <f t="shared" si="38"/>
        <v>157.70949624489083</v>
      </c>
      <c r="K201" s="9">
        <f t="shared" si="39"/>
        <v>6.8205027551091746</v>
      </c>
      <c r="L201">
        <f t="shared" si="40"/>
        <v>0.16096432874631431</v>
      </c>
      <c r="P201">
        <f t="shared" si="41"/>
        <v>4.1454462994977438E-2</v>
      </c>
      <c r="AR201" s="9">
        <v>7.9020920671602823</v>
      </c>
      <c r="AS201" s="43">
        <f>STANDARDIZE(AR201,AVERAGE($AR$2:$AR$258),STDEV($AR$2:$AR$258))</f>
        <v>0.80272093642720022</v>
      </c>
      <c r="AT201">
        <v>200</v>
      </c>
      <c r="AU201">
        <f t="shared" si="42"/>
        <v>0.77626459143968873</v>
      </c>
      <c r="AV201" s="43">
        <f t="shared" si="43"/>
        <v>0.75963830295586499</v>
      </c>
      <c r="BE201" s="9">
        <v>14.512727743266339</v>
      </c>
      <c r="BF201" s="43">
        <f>STANDARDIZE(BE201,AVERAGE($BE$2:$BE$258),STDEV($BE$2:$BE$258))</f>
        <v>0.80742614985712413</v>
      </c>
      <c r="BG201">
        <v>200</v>
      </c>
      <c r="BH201">
        <f>(BG201-0.5)/$BG$258</f>
        <v>0.77626459143968873</v>
      </c>
      <c r="BI201" s="43">
        <f>_xlfn.NORM.S.INV(BH201)</f>
        <v>0.75963830295586499</v>
      </c>
      <c r="BT201" s="18"/>
      <c r="BU201" s="18">
        <v>20.057767580507488</v>
      </c>
      <c r="CF201" s="9">
        <v>6.8205027551091746</v>
      </c>
    </row>
    <row r="202" spans="1:84" x14ac:dyDescent="0.2">
      <c r="A202" s="3">
        <v>44069</v>
      </c>
      <c r="B202" s="4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  <c r="G202" s="2"/>
      <c r="H202" s="9">
        <f t="shared" si="36"/>
        <v>104.7960101374083</v>
      </c>
      <c r="I202" s="9">
        <f t="shared" si="37"/>
        <v>21.508585862591701</v>
      </c>
      <c r="J202">
        <f t="shared" si="38"/>
        <v>157.69849194368717</v>
      </c>
      <c r="K202" s="9">
        <f t="shared" si="39"/>
        <v>7.6115060563128338</v>
      </c>
      <c r="L202">
        <f t="shared" si="40"/>
        <v>0.17029139511749597</v>
      </c>
      <c r="P202">
        <f t="shared" si="41"/>
        <v>4.6043833696694098E-2</v>
      </c>
      <c r="AR202" s="9">
        <v>7.9108774457515807</v>
      </c>
      <c r="AS202" s="43">
        <f>STANDARDIZE(AR202,AVERAGE($AR$2:$AR$258),STDEV($AR$2:$AR$258))</f>
        <v>0.80361338456242026</v>
      </c>
      <c r="AT202">
        <v>201</v>
      </c>
      <c r="AU202">
        <f t="shared" si="42"/>
        <v>0.78015564202334631</v>
      </c>
      <c r="AV202" s="43">
        <f t="shared" si="43"/>
        <v>0.77271897237966714</v>
      </c>
      <c r="BE202" s="9">
        <v>14.565584176968599</v>
      </c>
      <c r="BF202" s="43">
        <f>STANDARDIZE(BE202,AVERAGE($BE$2:$BE$258),STDEV($BE$2:$BE$258))</f>
        <v>0.81036685594038937</v>
      </c>
      <c r="BG202">
        <v>201</v>
      </c>
      <c r="BH202">
        <f>(BG202-0.5)/$BG$258</f>
        <v>0.78015564202334631</v>
      </c>
      <c r="BI202" s="43">
        <f>_xlfn.NORM.S.INV(BH202)</f>
        <v>0.77271897237966714</v>
      </c>
      <c r="BT202" s="18"/>
      <c r="BU202" s="18">
        <v>21.508585862591701</v>
      </c>
      <c r="CF202" s="9">
        <v>7.6115060563128338</v>
      </c>
    </row>
    <row r="203" spans="1:84" x14ac:dyDescent="0.2">
      <c r="A203" s="3">
        <v>44070</v>
      </c>
      <c r="B203" s="4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  <c r="G203" s="2"/>
      <c r="H203" s="9">
        <f t="shared" si="36"/>
        <v>105.03977185532412</v>
      </c>
      <c r="I203" s="9">
        <f t="shared" si="37"/>
        <v>19.754929144675884</v>
      </c>
      <c r="J203">
        <f t="shared" si="38"/>
        <v>157.68748764248355</v>
      </c>
      <c r="K203" s="9">
        <f t="shared" si="39"/>
        <v>8.3025173575164501</v>
      </c>
      <c r="L203">
        <f t="shared" si="40"/>
        <v>0.15829942286312207</v>
      </c>
      <c r="P203">
        <f t="shared" si="41"/>
        <v>5.0018176440903478E-2</v>
      </c>
      <c r="AR203" s="9">
        <v>7.9455210633088171</v>
      </c>
      <c r="AS203" s="43">
        <f>STANDARDIZE(AR203,AVERAGE($AR$2:$AR$258),STDEV($AR$2:$AR$258))</f>
        <v>0.80713259908060353</v>
      </c>
      <c r="AT203">
        <v>202</v>
      </c>
      <c r="AU203">
        <f t="shared" si="42"/>
        <v>0.78404669260700388</v>
      </c>
      <c r="AV203" s="43">
        <f t="shared" si="43"/>
        <v>0.78593321406966932</v>
      </c>
      <c r="BE203" s="9">
        <v>14.795605261321128</v>
      </c>
      <c r="BF203" s="43">
        <f>STANDARDIZE(BE203,AVERAGE($BE$2:$BE$258),STDEV($BE$2:$BE$258))</f>
        <v>0.82316424605272687</v>
      </c>
      <c r="BG203">
        <v>202</v>
      </c>
      <c r="BH203">
        <f>(BG203-0.5)/$BG$258</f>
        <v>0.78404669260700388</v>
      </c>
      <c r="BI203" s="43">
        <f>_xlfn.NORM.S.INV(BH203)</f>
        <v>0.78593321406966932</v>
      </c>
      <c r="BT203" s="18"/>
      <c r="BU203" s="18">
        <v>19.754929144675884</v>
      </c>
      <c r="CF203" s="9">
        <v>8.3025173575164501</v>
      </c>
    </row>
    <row r="204" spans="1:84" x14ac:dyDescent="0.2">
      <c r="A204" s="3">
        <v>44071</v>
      </c>
      <c r="B204" s="4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  <c r="G204" s="2"/>
      <c r="H204" s="9">
        <f t="shared" si="36"/>
        <v>105.28353357323991</v>
      </c>
      <c r="I204" s="9">
        <f t="shared" si="37"/>
        <v>19.30901842676009</v>
      </c>
      <c r="J204">
        <f t="shared" si="38"/>
        <v>157.67648334127989</v>
      </c>
      <c r="K204" s="9">
        <f t="shared" si="39"/>
        <v>10.703521658720121</v>
      </c>
      <c r="L204">
        <f t="shared" si="40"/>
        <v>0.15497730897076489</v>
      </c>
      <c r="P204">
        <f t="shared" si="41"/>
        <v>6.3567652576801623E-2</v>
      </c>
      <c r="AR204" s="9">
        <v>7.9518896528878145</v>
      </c>
      <c r="AS204" s="43">
        <f>STANDARDIZE(AR204,AVERAGE($AR$2:$AR$258),STDEV($AR$2:$AR$258))</f>
        <v>0.80777954170631894</v>
      </c>
      <c r="AT204">
        <v>203</v>
      </c>
      <c r="AU204">
        <f t="shared" si="42"/>
        <v>0.78793774319066145</v>
      </c>
      <c r="AV204" s="43">
        <f t="shared" si="43"/>
        <v>0.79928614010300825</v>
      </c>
      <c r="BE204" s="9">
        <v>14.826530562331072</v>
      </c>
      <c r="BF204" s="43">
        <f>STANDARDIZE(BE204,AVERAGE($BE$2:$BE$258),STDEV($BE$2:$BE$258))</f>
        <v>0.82488479763815969</v>
      </c>
      <c r="BG204">
        <v>203</v>
      </c>
      <c r="BH204">
        <f>(BG204-0.5)/$BG$258</f>
        <v>0.78793774319066145</v>
      </c>
      <c r="BI204" s="43">
        <f>_xlfn.NORM.S.INV(BH204)</f>
        <v>0.79928614010300825</v>
      </c>
      <c r="BT204" s="18"/>
      <c r="BU204" s="18">
        <v>19.30901842676009</v>
      </c>
      <c r="CF204" s="9">
        <v>10.703521658720121</v>
      </c>
    </row>
    <row r="205" spans="1:84" x14ac:dyDescent="0.2">
      <c r="A205" s="3">
        <v>44074</v>
      </c>
      <c r="B205" s="4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  <c r="G205" s="2"/>
      <c r="H205" s="9">
        <f t="shared" si="36"/>
        <v>105.52729529115571</v>
      </c>
      <c r="I205" s="9">
        <f t="shared" si="37"/>
        <v>23.290453708844282</v>
      </c>
      <c r="J205">
        <f t="shared" si="38"/>
        <v>157.66547904007624</v>
      </c>
      <c r="K205" s="9">
        <f t="shared" si="39"/>
        <v>7.8845239599237686</v>
      </c>
      <c r="L205">
        <f t="shared" si="40"/>
        <v>0.18080158898634599</v>
      </c>
      <c r="P205">
        <f t="shared" si="41"/>
        <v>4.7626238701570837E-2</v>
      </c>
      <c r="AR205" s="9">
        <v>8.0512871713703191</v>
      </c>
      <c r="AS205" s="43">
        <f>STANDARDIZE(AR205,AVERAGE($AR$2:$AR$258),STDEV($AR$2:$AR$258))</f>
        <v>0.81787667401466091</v>
      </c>
      <c r="AT205">
        <v>204</v>
      </c>
      <c r="AU205">
        <f t="shared" si="42"/>
        <v>0.79182879377431903</v>
      </c>
      <c r="AV205" s="43">
        <f t="shared" si="43"/>
        <v>0.81278312474442804</v>
      </c>
      <c r="BE205" s="9">
        <v>14.904784562524782</v>
      </c>
      <c r="BF205" s="43">
        <f>STANDARDIZE(BE205,AVERAGE($BE$2:$BE$258),STDEV($BE$2:$BE$258))</f>
        <v>0.82923851578164531</v>
      </c>
      <c r="BG205">
        <v>204</v>
      </c>
      <c r="BH205">
        <f>(BG205-0.5)/$BG$258</f>
        <v>0.79182879377431903</v>
      </c>
      <c r="BI205" s="43">
        <f>_xlfn.NORM.S.INV(BH205)</f>
        <v>0.81278312474442804</v>
      </c>
      <c r="BT205" s="18"/>
      <c r="BU205" s="18">
        <v>23.290453708844282</v>
      </c>
      <c r="CF205" s="9">
        <v>7.8845239599237686</v>
      </c>
    </row>
    <row r="206" spans="1:84" x14ac:dyDescent="0.2">
      <c r="A206" s="3">
        <v>44075</v>
      </c>
      <c r="B206" s="4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  <c r="G206" s="2"/>
      <c r="H206" s="9">
        <f t="shared" si="36"/>
        <v>105.77105700907151</v>
      </c>
      <c r="I206" s="9">
        <f t="shared" si="37"/>
        <v>28.177840990928502</v>
      </c>
      <c r="J206">
        <f t="shared" si="38"/>
        <v>157.65447473887258</v>
      </c>
      <c r="K206" s="9">
        <f t="shared" si="39"/>
        <v>10.315526261127417</v>
      </c>
      <c r="L206">
        <f t="shared" si="40"/>
        <v>0.21036261896629041</v>
      </c>
      <c r="P206">
        <f t="shared" si="41"/>
        <v>6.1412908255727268E-2</v>
      </c>
      <c r="AR206" s="9">
        <v>8.0593038828669989</v>
      </c>
      <c r="AS206" s="43">
        <f>STANDARDIZE(AR206,AVERAGE($AR$2:$AR$258),STDEV($AR$2:$AR$258))</f>
        <v>0.81869103837602109</v>
      </c>
      <c r="AT206">
        <v>205</v>
      </c>
      <c r="AU206">
        <f t="shared" si="42"/>
        <v>0.7957198443579766</v>
      </c>
      <c r="AV206" s="43">
        <f t="shared" si="43"/>
        <v>0.82642982374185869</v>
      </c>
      <c r="BE206" s="9">
        <v>15.063051863728418</v>
      </c>
      <c r="BF206" s="43">
        <f>STANDARDIZE(BE206,AVERAGE($BE$2:$BE$258),STDEV($BE$2:$BE$258))</f>
        <v>0.83804383204746047</v>
      </c>
      <c r="BG206">
        <v>205</v>
      </c>
      <c r="BH206">
        <f>(BG206-0.5)/$BG$258</f>
        <v>0.7957198443579766</v>
      </c>
      <c r="BI206" s="43">
        <f>_xlfn.NORM.S.INV(BH206)</f>
        <v>0.82642982374185869</v>
      </c>
      <c r="BT206" s="18"/>
      <c r="BU206" s="18">
        <v>28.177840990928502</v>
      </c>
      <c r="CF206" s="9">
        <v>10.315526261127417</v>
      </c>
    </row>
    <row r="207" spans="1:84" x14ac:dyDescent="0.2">
      <c r="A207" s="3">
        <v>44076</v>
      </c>
      <c r="B207" s="4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  <c r="G207" s="2"/>
      <c r="H207" s="9">
        <f t="shared" si="36"/>
        <v>106.0148187269873</v>
      </c>
      <c r="I207" s="9">
        <f t="shared" si="37"/>
        <v>25.15887227301269</v>
      </c>
      <c r="J207">
        <f t="shared" si="38"/>
        <v>157.64347043766892</v>
      </c>
      <c r="K207" s="9">
        <f t="shared" si="39"/>
        <v>14.826530562331072</v>
      </c>
      <c r="L207">
        <f t="shared" si="40"/>
        <v>0.19179815770383934</v>
      </c>
      <c r="P207">
        <f t="shared" si="41"/>
        <v>8.5965851895200451E-2</v>
      </c>
      <c r="AR207" s="9">
        <v>8.0737368561725944</v>
      </c>
      <c r="AS207" s="43">
        <f>STANDARDIZE(AR207,AVERAGE($AR$2:$AR$258),STDEV($AR$2:$AR$258))</f>
        <v>0.82015718806762539</v>
      </c>
      <c r="AT207">
        <v>206</v>
      </c>
      <c r="AU207">
        <f t="shared" si="42"/>
        <v>0.79961089494163429</v>
      </c>
      <c r="AV207" s="43">
        <f t="shared" si="43"/>
        <v>0.84023219542538485</v>
      </c>
      <c r="BE207" s="9">
        <v>15.296659598440669</v>
      </c>
      <c r="BF207" s="43">
        <f>STANDARDIZE(BE207,AVERAGE($BE$2:$BE$258),STDEV($BE$2:$BE$258))</f>
        <v>0.85104076805785833</v>
      </c>
      <c r="BG207">
        <v>206</v>
      </c>
      <c r="BH207">
        <f>(BG207-0.5)/$BG$258</f>
        <v>0.79961089494163429</v>
      </c>
      <c r="BI207" s="43">
        <f>_xlfn.NORM.S.INV(BH207)</f>
        <v>0.84023219542538485</v>
      </c>
      <c r="BT207" s="18"/>
      <c r="BU207" s="18">
        <v>25.15887227301269</v>
      </c>
      <c r="CF207" s="9">
        <v>14.826530562331072</v>
      </c>
    </row>
    <row r="208" spans="1:84" x14ac:dyDescent="0.2">
      <c r="A208" s="3">
        <v>44077</v>
      </c>
      <c r="B208" s="4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  <c r="G208" s="2"/>
      <c r="H208" s="9">
        <f t="shared" si="36"/>
        <v>106.25858044490312</v>
      </c>
      <c r="I208" s="9">
        <f t="shared" si="37"/>
        <v>14.413225555096886</v>
      </c>
      <c r="J208">
        <f t="shared" si="38"/>
        <v>157.63246613646527</v>
      </c>
      <c r="K208" s="9">
        <f t="shared" si="39"/>
        <v>8.6675368635347354</v>
      </c>
      <c r="L208">
        <f t="shared" si="40"/>
        <v>0.11944153346886087</v>
      </c>
      <c r="P208">
        <f t="shared" si="41"/>
        <v>5.2119883987823711E-2</v>
      </c>
      <c r="AR208" s="9">
        <v>8.08270093497201</v>
      </c>
      <c r="AS208" s="43">
        <f>STANDARDIZE(AR208,AVERAGE($AR$2:$AR$258),STDEV($AR$2:$AR$258))</f>
        <v>0.82106778916755163</v>
      </c>
      <c r="AT208">
        <v>207</v>
      </c>
      <c r="AU208">
        <f t="shared" si="42"/>
        <v>0.80350194552529186</v>
      </c>
      <c r="AV208" s="43">
        <f t="shared" si="43"/>
        <v>0.85419652381744504</v>
      </c>
      <c r="BE208" s="9">
        <v>15.501086430026163</v>
      </c>
      <c r="BF208" s="43">
        <f>STANDARDIZE(BE208,AVERAGE($BE$2:$BE$258),STDEV($BE$2:$BE$258))</f>
        <v>0.86241420332616281</v>
      </c>
      <c r="BG208">
        <v>207</v>
      </c>
      <c r="BH208">
        <f>(BG208-0.5)/$BG$258</f>
        <v>0.80350194552529186</v>
      </c>
      <c r="BI208" s="43">
        <f>_xlfn.NORM.S.INV(BH208)</f>
        <v>0.85419652381744504</v>
      </c>
      <c r="BT208" s="18"/>
      <c r="BU208" s="18">
        <v>14.413225555096886</v>
      </c>
      <c r="CF208" s="9">
        <v>8.6675368635347354</v>
      </c>
    </row>
    <row r="209" spans="1:84" x14ac:dyDescent="0.2">
      <c r="A209" s="3">
        <v>44078</v>
      </c>
      <c r="B209" s="4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  <c r="G209" s="2"/>
      <c r="H209" s="9">
        <f t="shared" si="36"/>
        <v>106.50234216281891</v>
      </c>
      <c r="I209" s="9">
        <f t="shared" si="37"/>
        <v>14.249328837181096</v>
      </c>
      <c r="J209">
        <f t="shared" si="38"/>
        <v>157.62146183526161</v>
      </c>
      <c r="K209" s="9">
        <f t="shared" si="39"/>
        <v>9.0685401647383799</v>
      </c>
      <c r="L209">
        <f t="shared" si="40"/>
        <v>0.11800523105954448</v>
      </c>
      <c r="P209">
        <f t="shared" si="41"/>
        <v>5.4403623828250841E-2</v>
      </c>
      <c r="AR209" s="9">
        <v>8.1593971382567858</v>
      </c>
      <c r="AS209" s="43">
        <f>STANDARDIZE(AR209,AVERAGE($AR$2:$AR$258),STDEV($AR$2:$AR$258))</f>
        <v>0.82885884596591808</v>
      </c>
      <c r="AT209">
        <v>208</v>
      </c>
      <c r="AU209">
        <f t="shared" si="42"/>
        <v>0.80739299610894943</v>
      </c>
      <c r="AV209" s="43">
        <f t="shared" si="43"/>
        <v>0.86832944399065048</v>
      </c>
      <c r="BE209" s="9">
        <v>15.552560032433462</v>
      </c>
      <c r="BF209" s="43">
        <f>STANDARDIZE(BE209,AVERAGE($BE$2:$BE$258),STDEV($BE$2:$BE$258))</f>
        <v>0.86527797458586175</v>
      </c>
      <c r="BG209">
        <v>208</v>
      </c>
      <c r="BH209">
        <f>(BG209-0.5)/$BG$258</f>
        <v>0.80739299610894943</v>
      </c>
      <c r="BI209" s="43">
        <f>_xlfn.NORM.S.INV(BH209)</f>
        <v>0.86832944399065048</v>
      </c>
      <c r="BT209" s="18"/>
      <c r="BU209" s="18">
        <v>14.249328837181096</v>
      </c>
      <c r="CF209" s="9">
        <v>9.0685401647383799</v>
      </c>
    </row>
    <row r="210" spans="1:84" x14ac:dyDescent="0.2">
      <c r="A210" s="3">
        <v>44082</v>
      </c>
      <c r="B210" s="4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  <c r="G210" s="2"/>
      <c r="H210" s="9">
        <f t="shared" si="36"/>
        <v>106.74610388073471</v>
      </c>
      <c r="I210" s="9">
        <f t="shared" si="37"/>
        <v>5.8795901192652877</v>
      </c>
      <c r="J210">
        <f t="shared" si="38"/>
        <v>157.61045753405796</v>
      </c>
      <c r="K210" s="9">
        <f t="shared" si="39"/>
        <v>6.6595464659420429</v>
      </c>
      <c r="L210">
        <f t="shared" si="40"/>
        <v>5.2204696019589346E-2</v>
      </c>
      <c r="P210">
        <f t="shared" si="41"/>
        <v>4.0540246568339058E-2</v>
      </c>
      <c r="AR210" s="9">
        <v>8.169560781224618</v>
      </c>
      <c r="AS210" s="43">
        <f>STANDARDIZE(AR210,AVERAGE($AR$2:$AR$258),STDEV($AR$2:$AR$258))</f>
        <v>0.82989130280536139</v>
      </c>
      <c r="AT210">
        <v>209</v>
      </c>
      <c r="AU210">
        <f t="shared" si="42"/>
        <v>0.81128404669260701</v>
      </c>
      <c r="AV210" s="43">
        <f t="shared" si="43"/>
        <v>0.8826379699428335</v>
      </c>
      <c r="BE210" s="9">
        <v>15.600670803255241</v>
      </c>
      <c r="BF210" s="43">
        <f>STANDARDIZE(BE210,AVERAGE($BE$2:$BE$258),STDEV($BE$2:$BE$258))</f>
        <v>0.86795465226758228</v>
      </c>
      <c r="BG210">
        <v>209</v>
      </c>
      <c r="BH210">
        <f>(BG210-0.5)/$BG$258</f>
        <v>0.81128404669260701</v>
      </c>
      <c r="BI210" s="43">
        <f>_xlfn.NORM.S.INV(BH210)</f>
        <v>0.8826379699428335</v>
      </c>
      <c r="BT210" s="18"/>
      <c r="BU210" s="18">
        <v>5.8795901192652877</v>
      </c>
      <c r="CF210" s="9">
        <v>6.6595464659420429</v>
      </c>
    </row>
    <row r="211" spans="1:84" x14ac:dyDescent="0.2">
      <c r="A211" s="3">
        <v>44083</v>
      </c>
      <c r="B211" s="4">
        <v>210</v>
      </c>
      <c r="C211" s="1">
        <v>117.117943</v>
      </c>
      <c r="D211" s="2">
        <v>176940500</v>
      </c>
      <c r="E211" s="1">
        <v>165.75</v>
      </c>
      <c r="F211" s="2">
        <v>2807500</v>
      </c>
      <c r="G211" s="2"/>
      <c r="H211" s="9">
        <f t="shared" si="36"/>
        <v>106.98986559865051</v>
      </c>
      <c r="I211" s="9">
        <f t="shared" si="37"/>
        <v>10.128077401349486</v>
      </c>
      <c r="J211">
        <f t="shared" si="38"/>
        <v>157.5994532328543</v>
      </c>
      <c r="K211" s="9">
        <f t="shared" si="39"/>
        <v>8.1505467671456984</v>
      </c>
      <c r="L211">
        <f t="shared" si="40"/>
        <v>8.6477589529979082E-2</v>
      </c>
      <c r="P211">
        <f t="shared" si="41"/>
        <v>4.9173736151708586E-2</v>
      </c>
      <c r="AR211" s="9">
        <v>8.1735627278357939</v>
      </c>
      <c r="AS211" s="43">
        <f>STANDARDIZE(AR211,AVERAGE($AR$2:$AR$258),STDEV($AR$2:$AR$258))</f>
        <v>0.83029783392445633</v>
      </c>
      <c r="AT211">
        <v>210</v>
      </c>
      <c r="AU211">
        <f t="shared" si="42"/>
        <v>0.81517509727626458</v>
      </c>
      <c r="AV211" s="43">
        <f t="shared" si="43"/>
        <v>0.89712952529750012</v>
      </c>
      <c r="BE211" s="9">
        <v>15.797544381783212</v>
      </c>
      <c r="BF211" s="43">
        <f>STANDARDIZE(BE211,AVERAGE($BE$2:$BE$258),STDEV($BE$2:$BE$258))</f>
        <v>0.8789078568154447</v>
      </c>
      <c r="BG211">
        <v>210</v>
      </c>
      <c r="BH211">
        <f>(BG211-0.5)/$BG$258</f>
        <v>0.81517509727626458</v>
      </c>
      <c r="BI211" s="43">
        <f>_xlfn.NORM.S.INV(BH211)</f>
        <v>0.89712952529750012</v>
      </c>
      <c r="BT211" s="18"/>
      <c r="BU211" s="18">
        <v>10.128077401349486</v>
      </c>
      <c r="CF211" s="9">
        <v>8.1505467671456984</v>
      </c>
    </row>
    <row r="212" spans="1:84" x14ac:dyDescent="0.2">
      <c r="A212" s="3">
        <v>44084</v>
      </c>
      <c r="B212" s="4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  <c r="G212" s="2"/>
      <c r="H212" s="9">
        <f t="shared" si="36"/>
        <v>107.2336273165663</v>
      </c>
      <c r="I212" s="9">
        <f t="shared" si="37"/>
        <v>6.060912683433699</v>
      </c>
      <c r="J212">
        <f t="shared" si="38"/>
        <v>157.58844893165067</v>
      </c>
      <c r="K212" s="9">
        <f t="shared" si="39"/>
        <v>6.6815550683493257</v>
      </c>
      <c r="L212">
        <f t="shared" si="40"/>
        <v>5.3496953016744668E-2</v>
      </c>
      <c r="P212">
        <f t="shared" si="41"/>
        <v>4.067422478634216E-2</v>
      </c>
      <c r="AR212" s="9">
        <v>8.2063528066352234</v>
      </c>
      <c r="AS212" s="43">
        <f>STANDARDIZE(AR212,AVERAGE($AR$2:$AR$258),STDEV($AR$2:$AR$258))</f>
        <v>0.8336287597774702</v>
      </c>
      <c r="AT212">
        <v>211</v>
      </c>
      <c r="AU212">
        <f t="shared" si="42"/>
        <v>0.81906614785992216</v>
      </c>
      <c r="AV212" s="43">
        <f t="shared" si="43"/>
        <v>0.91181197718303419</v>
      </c>
      <c r="BE212" s="9">
        <v>15.9796665020516</v>
      </c>
      <c r="BF212" s="43">
        <f>STANDARDIZE(BE212,AVERAGE($BE$2:$BE$258),STDEV($BE$2:$BE$258))</f>
        <v>0.88904035326776398</v>
      </c>
      <c r="BG212">
        <v>211</v>
      </c>
      <c r="BH212">
        <f>(BG212-0.5)/$BG$258</f>
        <v>0.81906614785992216</v>
      </c>
      <c r="BI212" s="43">
        <f>_xlfn.NORM.S.INV(BH212)</f>
        <v>0.91181197718303419</v>
      </c>
      <c r="BT212" s="18"/>
      <c r="BU212" s="18">
        <v>6.060912683433699</v>
      </c>
      <c r="CF212" s="9">
        <v>6.6815550683493257</v>
      </c>
    </row>
    <row r="213" spans="1:84" x14ac:dyDescent="0.2">
      <c r="A213" s="3">
        <v>44085</v>
      </c>
      <c r="B213" s="4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  <c r="G213" s="2"/>
      <c r="H213" s="9">
        <f t="shared" si="36"/>
        <v>107.47738903448212</v>
      </c>
      <c r="I213" s="9">
        <f t="shared" si="37"/>
        <v>4.3297169655178891</v>
      </c>
      <c r="J213">
        <f t="shared" si="38"/>
        <v>157.57744463044702</v>
      </c>
      <c r="K213" s="9">
        <f t="shared" si="39"/>
        <v>8.8725523695529773</v>
      </c>
      <c r="L213">
        <f t="shared" si="40"/>
        <v>3.8724881811339332E-2</v>
      </c>
      <c r="P213">
        <f t="shared" si="41"/>
        <v>5.3304611171323589E-2</v>
      </c>
      <c r="AR213" s="9">
        <v>8.2440992920041936</v>
      </c>
      <c r="AS213" s="43">
        <f>STANDARDIZE(AR213,AVERAGE($AR$2:$AR$258),STDEV($AR$2:$AR$258))</f>
        <v>0.83746317398382164</v>
      </c>
      <c r="AT213">
        <v>212</v>
      </c>
      <c r="AU213">
        <f t="shared" si="42"/>
        <v>0.82295719844357973</v>
      </c>
      <c r="AV213" s="43">
        <f t="shared" si="43"/>
        <v>0.92669367369673328</v>
      </c>
      <c r="BE213" s="9">
        <v>15.98828946613574</v>
      </c>
      <c r="BF213" s="43">
        <f>STANDARDIZE(BE213,AVERAGE($BE$2:$BE$258),STDEV($BE$2:$BE$258))</f>
        <v>0.88952009813819632</v>
      </c>
      <c r="BG213">
        <v>212</v>
      </c>
      <c r="BH213">
        <f>(BG213-0.5)/$BG$258</f>
        <v>0.82295719844357973</v>
      </c>
      <c r="BI213" s="43">
        <f>_xlfn.NORM.S.INV(BH213)</f>
        <v>0.92669367369673328</v>
      </c>
      <c r="BT213" s="18"/>
      <c r="BU213" s="18">
        <v>4.3297169655178891</v>
      </c>
      <c r="CF213" s="9">
        <v>8.8725523695529773</v>
      </c>
    </row>
    <row r="214" spans="1:84" x14ac:dyDescent="0.2">
      <c r="A214" s="3">
        <v>44088</v>
      </c>
      <c r="B214" s="4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  <c r="G214" s="2"/>
      <c r="H214" s="9">
        <f t="shared" si="36"/>
        <v>107.7211507523979</v>
      </c>
      <c r="I214" s="9">
        <f t="shared" si="37"/>
        <v>7.4401652476020956</v>
      </c>
      <c r="J214">
        <f t="shared" si="38"/>
        <v>157.56644032924336</v>
      </c>
      <c r="K214" s="9">
        <f t="shared" si="39"/>
        <v>10.903560670756633</v>
      </c>
      <c r="L214">
        <f t="shared" si="40"/>
        <v>6.4606462534711709E-2</v>
      </c>
      <c r="P214">
        <f t="shared" si="41"/>
        <v>6.4721081534015262E-2</v>
      </c>
      <c r="AR214" s="9">
        <v>8.3832763492444826</v>
      </c>
      <c r="AS214" s="43">
        <f>STANDARDIZE(AR214,AVERAGE($AR$2:$AR$258),STDEV($AR$2:$AR$258))</f>
        <v>0.85160124486019095</v>
      </c>
      <c r="AT214">
        <v>213</v>
      </c>
      <c r="AU214">
        <f t="shared" si="42"/>
        <v>0.8268482490272373</v>
      </c>
      <c r="AV214" s="43">
        <f t="shared" si="43"/>
        <v>0.94178348542189871</v>
      </c>
      <c r="BE214" s="9">
        <v>16.11000996011748</v>
      </c>
      <c r="BF214" s="43">
        <f>STANDARDIZE(BE214,AVERAGE($BE$2:$BE$258),STDEV($BE$2:$BE$258))</f>
        <v>0.89629210623708622</v>
      </c>
      <c r="BG214">
        <v>213</v>
      </c>
      <c r="BH214">
        <f>(BG214-0.5)/$BG$258</f>
        <v>0.8268482490272373</v>
      </c>
      <c r="BI214" s="43">
        <f>_xlfn.NORM.S.INV(BH214)</f>
        <v>0.94178348542189871</v>
      </c>
      <c r="BT214" s="18"/>
      <c r="BU214" s="18">
        <v>7.4401652476020956</v>
      </c>
      <c r="CF214" s="9">
        <v>10.903560670756633</v>
      </c>
    </row>
    <row r="215" spans="1:84" x14ac:dyDescent="0.2">
      <c r="A215" s="3">
        <v>44089</v>
      </c>
      <c r="B215" s="4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  <c r="G215" s="2"/>
      <c r="H215" s="9">
        <f t="shared" si="36"/>
        <v>107.96491247031371</v>
      </c>
      <c r="I215" s="9">
        <f t="shared" si="37"/>
        <v>7.3760985296862884</v>
      </c>
      <c r="J215">
        <f t="shared" si="38"/>
        <v>157.55543602803971</v>
      </c>
      <c r="K215" s="9">
        <f t="shared" si="39"/>
        <v>10.744566971960296</v>
      </c>
      <c r="L215">
        <f t="shared" si="40"/>
        <v>6.395035439464189E-2</v>
      </c>
      <c r="P215">
        <f t="shared" si="41"/>
        <v>6.3841751517736425E-2</v>
      </c>
      <c r="AR215" s="9">
        <v>8.3982071649512022</v>
      </c>
      <c r="AS215" s="43">
        <f>STANDARDIZE(AR215,AVERAGE($AR$2:$AR$258),STDEV($AR$2:$AR$258))</f>
        <v>0.85311796704766441</v>
      </c>
      <c r="AT215">
        <v>214</v>
      </c>
      <c r="AU215">
        <f t="shared" si="42"/>
        <v>0.83073929961089499</v>
      </c>
      <c r="AV215" s="43">
        <f t="shared" si="43"/>
        <v>0.95709085153938334</v>
      </c>
      <c r="BE215" s="9">
        <v>16.145655297236999</v>
      </c>
      <c r="BF215" s="43">
        <f>STANDARDIZE(BE215,AVERAGE($BE$2:$BE$258),STDEV($BE$2:$BE$258))</f>
        <v>0.89827526046004935</v>
      </c>
      <c r="BG215">
        <v>214</v>
      </c>
      <c r="BH215">
        <f>(BG215-0.5)/$BG$258</f>
        <v>0.83073929961089499</v>
      </c>
      <c r="BI215" s="43">
        <f>_xlfn.NORM.S.INV(BH215)</f>
        <v>0.95709085153938334</v>
      </c>
      <c r="BT215" s="18"/>
      <c r="BU215" s="18">
        <v>7.3760985296862884</v>
      </c>
      <c r="CF215" s="9">
        <v>10.744566971960296</v>
      </c>
    </row>
    <row r="216" spans="1:84" x14ac:dyDescent="0.2">
      <c r="A216" s="3">
        <v>44090</v>
      </c>
      <c r="B216" s="4">
        <v>215</v>
      </c>
      <c r="C216" s="1">
        <v>111.936882</v>
      </c>
      <c r="D216" s="2">
        <v>154679000</v>
      </c>
      <c r="E216" s="1">
        <v>170</v>
      </c>
      <c r="F216" s="2">
        <v>3152000</v>
      </c>
      <c r="G216" s="2"/>
      <c r="H216" s="9">
        <f t="shared" si="36"/>
        <v>108.20867418822951</v>
      </c>
      <c r="I216" s="9">
        <f t="shared" si="37"/>
        <v>3.7282078117704884</v>
      </c>
      <c r="J216">
        <f t="shared" si="38"/>
        <v>157.54443172683605</v>
      </c>
      <c r="K216" s="9">
        <f t="shared" si="39"/>
        <v>12.455568273163948</v>
      </c>
      <c r="L216">
        <f t="shared" si="40"/>
        <v>3.330633965461436E-2</v>
      </c>
      <c r="P216">
        <f t="shared" si="41"/>
        <v>7.3268048665670285E-2</v>
      </c>
      <c r="AR216" s="9">
        <v>8.5356096313286827</v>
      </c>
      <c r="AS216" s="43">
        <f>STANDARDIZE(AR216,AVERAGE($AR$2:$AR$258),STDEV($AR$2:$AR$258))</f>
        <v>0.86707576905003658</v>
      </c>
      <c r="AT216">
        <v>215</v>
      </c>
      <c r="AU216">
        <f t="shared" si="42"/>
        <v>0.83463035019455256</v>
      </c>
      <c r="AV216" s="43">
        <f t="shared" si="43"/>
        <v>0.97262583116154888</v>
      </c>
      <c r="BE216" s="9">
        <v>16.360204164932071</v>
      </c>
      <c r="BF216" s="43">
        <f>STANDARDIZE(BE216,AVERAGE($BE$2:$BE$258),STDEV($BE$2:$BE$258))</f>
        <v>0.91021184255982823</v>
      </c>
      <c r="BG216">
        <v>215</v>
      </c>
      <c r="BH216">
        <f>(BG216-0.5)/$BG$258</f>
        <v>0.83463035019455256</v>
      </c>
      <c r="BI216" s="43">
        <f>_xlfn.NORM.S.INV(BH216)</f>
        <v>0.97262583116154888</v>
      </c>
      <c r="BT216" s="18"/>
      <c r="BU216" s="18">
        <v>3.7282078117704884</v>
      </c>
      <c r="CF216" s="9">
        <v>12.455568273163948</v>
      </c>
    </row>
    <row r="217" spans="1:84" x14ac:dyDescent="0.2">
      <c r="A217" s="3">
        <v>44091</v>
      </c>
      <c r="B217" s="4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  <c r="G217" s="2"/>
      <c r="H217" s="9">
        <f t="shared" si="36"/>
        <v>108.4524359061453</v>
      </c>
      <c r="I217" s="9">
        <f t="shared" si="37"/>
        <v>1.6975270938547027</v>
      </c>
      <c r="J217">
        <f t="shared" si="38"/>
        <v>157.5334274256324</v>
      </c>
      <c r="K217" s="9">
        <f t="shared" si="39"/>
        <v>12.806568574367617</v>
      </c>
      <c r="L217">
        <f t="shared" si="40"/>
        <v>1.5411054598853589E-2</v>
      </c>
      <c r="P217">
        <f t="shared" si="41"/>
        <v>7.5182393302202596E-2</v>
      </c>
      <c r="AR217" s="9">
        <v>8.6017970887194224</v>
      </c>
      <c r="AS217" s="43">
        <f>STANDARDIZE(AR217,AVERAGE($AR$2:$AR$258),STDEV($AR$2:$AR$258))</f>
        <v>0.87379931229970709</v>
      </c>
      <c r="AT217">
        <v>216</v>
      </c>
      <c r="AU217">
        <f t="shared" si="42"/>
        <v>0.83852140077821014</v>
      </c>
      <c r="AV217" s="43">
        <f t="shared" si="43"/>
        <v>0.98839916061950917</v>
      </c>
      <c r="BE217" s="9">
        <v>16.395696731229805</v>
      </c>
      <c r="BF217" s="43">
        <f>STANDARDIZE(BE217,AVERAGE($BE$2:$BE$258),STDEV($BE$2:$BE$258))</f>
        <v>0.91218649726715062</v>
      </c>
      <c r="BG217">
        <v>216</v>
      </c>
      <c r="BH217">
        <f>(BG217-0.5)/$BG$258</f>
        <v>0.83852140077821014</v>
      </c>
      <c r="BI217" s="43">
        <f>_xlfn.NORM.S.INV(BH217)</f>
        <v>0.98839916061950917</v>
      </c>
      <c r="BT217" s="18"/>
      <c r="BU217" s="18">
        <v>1.6975270938547027</v>
      </c>
      <c r="CF217" s="9">
        <v>12.806568574367617</v>
      </c>
    </row>
    <row r="218" spans="1:84" x14ac:dyDescent="0.2">
      <c r="A218" s="3">
        <v>44092</v>
      </c>
      <c r="B218" s="4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  <c r="G218" s="2"/>
      <c r="H218" s="9">
        <f t="shared" si="36"/>
        <v>108.6961976240611</v>
      </c>
      <c r="I218" s="9">
        <f t="shared" si="37"/>
        <v>-2.0402066240610992</v>
      </c>
      <c r="J218">
        <f t="shared" si="38"/>
        <v>157.52242312442874</v>
      </c>
      <c r="K218" s="9">
        <f t="shared" si="39"/>
        <v>11.177573875571255</v>
      </c>
      <c r="L218">
        <f t="shared" si="40"/>
        <v>1.9128851599729633E-2</v>
      </c>
      <c r="P218">
        <f t="shared" si="41"/>
        <v>6.6257107731728382E-2</v>
      </c>
      <c r="AR218" s="9">
        <v>8.7441037291196153</v>
      </c>
      <c r="AS218" s="43">
        <f>STANDARDIZE(AR218,AVERAGE($AR$2:$AR$258),STDEV($AR$2:$AR$258))</f>
        <v>0.88825529669864656</v>
      </c>
      <c r="AT218">
        <v>217</v>
      </c>
      <c r="AU218">
        <f t="shared" si="42"/>
        <v>0.84241245136186771</v>
      </c>
      <c r="AV218" s="43">
        <f t="shared" si="43"/>
        <v>1.0044223175571301</v>
      </c>
      <c r="BE218" s="9">
        <v>16.411636092422384</v>
      </c>
      <c r="BF218" s="43">
        <f>STANDARDIZE(BE218,AVERAGE($BE$2:$BE$258),STDEV($BE$2:$BE$258))</f>
        <v>0.9130732952052486</v>
      </c>
      <c r="BG218">
        <v>217</v>
      </c>
      <c r="BH218">
        <f>(BG218-0.5)/$BG$258</f>
        <v>0.84241245136186771</v>
      </c>
      <c r="BI218" s="43">
        <f>_xlfn.NORM.S.INV(BH218)</f>
        <v>1.0044223175571301</v>
      </c>
      <c r="BT218" s="18"/>
      <c r="BU218" s="18">
        <v>-2.0402066240610992</v>
      </c>
      <c r="CF218" s="9">
        <v>11.177573875571255</v>
      </c>
    </row>
    <row r="219" spans="1:84" x14ac:dyDescent="0.2">
      <c r="A219" s="3">
        <v>44095</v>
      </c>
      <c r="B219" s="4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  <c r="G219" s="2"/>
      <c r="H219" s="9">
        <f t="shared" si="36"/>
        <v>108.9399593419769</v>
      </c>
      <c r="I219" s="9">
        <f t="shared" si="37"/>
        <v>0.95045165802309839</v>
      </c>
      <c r="J219">
        <f t="shared" si="38"/>
        <v>157.51141882322509</v>
      </c>
      <c r="K219" s="9">
        <f t="shared" si="39"/>
        <v>3.8585761767749034</v>
      </c>
      <c r="L219">
        <f t="shared" si="40"/>
        <v>8.6490863886485823E-3</v>
      </c>
      <c r="P219">
        <f t="shared" si="41"/>
        <v>2.3911360825009033E-2</v>
      </c>
      <c r="AR219" s="9">
        <v>8.9875104991404271</v>
      </c>
      <c r="AS219" s="43">
        <f>STANDARDIZE(AR219,AVERAGE($AR$2:$AR$258),STDEV($AR$2:$AR$258))</f>
        <v>0.91298137033879379</v>
      </c>
      <c r="AT219">
        <v>218</v>
      </c>
      <c r="AU219">
        <f t="shared" si="42"/>
        <v>0.84630350194552528</v>
      </c>
      <c r="AV219" s="43">
        <f t="shared" si="43"/>
        <v>1.0207075928320355</v>
      </c>
      <c r="BE219" s="9">
        <v>16.42871121288448</v>
      </c>
      <c r="BF219" s="43">
        <f>STANDARDIZE(BE219,AVERAGE($BE$2:$BE$258),STDEV($BE$2:$BE$258))</f>
        <v>0.91402328193530724</v>
      </c>
      <c r="BG219">
        <v>218</v>
      </c>
      <c r="BH219">
        <f>(BG219-0.5)/$BG$258</f>
        <v>0.84630350194552528</v>
      </c>
      <c r="BI219" s="43">
        <f>_xlfn.NORM.S.INV(BH219)</f>
        <v>1.0207075928320355</v>
      </c>
      <c r="BT219" s="18"/>
      <c r="BU219" s="18">
        <v>0.95045165802309839</v>
      </c>
      <c r="CF219" s="9">
        <v>3.8585761767749034</v>
      </c>
    </row>
    <row r="220" spans="1:84" x14ac:dyDescent="0.2">
      <c r="A220" s="3">
        <v>44096</v>
      </c>
      <c r="B220" s="4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  <c r="G220" s="2"/>
      <c r="H220" s="9">
        <f t="shared" si="36"/>
        <v>109.1837210598927</v>
      </c>
      <c r="I220" s="9">
        <f t="shared" si="37"/>
        <v>2.4337109401072894</v>
      </c>
      <c r="J220">
        <f t="shared" si="38"/>
        <v>157.50041452202143</v>
      </c>
      <c r="K220" s="9">
        <f t="shared" si="39"/>
        <v>5.1795784779785663</v>
      </c>
      <c r="L220">
        <f t="shared" si="40"/>
        <v>2.1804039893224648E-2</v>
      </c>
      <c r="P220">
        <f t="shared" si="41"/>
        <v>3.1839062582075264E-2</v>
      </c>
      <c r="AR220" s="9">
        <v>9.0209536007828035</v>
      </c>
      <c r="AS220" s="43">
        <f>STANDARDIZE(AR220,AVERAGE($AR$2:$AR$258),STDEV($AR$2:$AR$258))</f>
        <v>0.91637863243587359</v>
      </c>
      <c r="AT220">
        <v>219</v>
      </c>
      <c r="AU220">
        <f t="shared" si="42"/>
        <v>0.85019455252918286</v>
      </c>
      <c r="AV220" s="43">
        <f t="shared" si="43"/>
        <v>1.0372681714003609</v>
      </c>
      <c r="BE220" s="9">
        <v>16.522473020396916</v>
      </c>
      <c r="BF220" s="43">
        <f>STANDARDIZE(BE220,AVERAGE($BE$2:$BE$258),STDEV($BE$2:$BE$258))</f>
        <v>0.91923978820364383</v>
      </c>
      <c r="BG220">
        <v>219</v>
      </c>
      <c r="BH220">
        <f>(BG220-0.5)/$BG$258</f>
        <v>0.85019455252918286</v>
      </c>
      <c r="BI220" s="43">
        <f>_xlfn.NORM.S.INV(BH220)</f>
        <v>1.0372681714003609</v>
      </c>
      <c r="BT220" s="18"/>
      <c r="BU220" s="18">
        <v>2.4337109401072894</v>
      </c>
      <c r="CF220" s="9">
        <v>5.1795784779785663</v>
      </c>
    </row>
    <row r="221" spans="1:84" x14ac:dyDescent="0.2">
      <c r="A221" s="3">
        <v>44097</v>
      </c>
      <c r="B221" s="4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  <c r="G221" s="2"/>
      <c r="H221" s="9">
        <f t="shared" si="36"/>
        <v>109.42748277780851</v>
      </c>
      <c r="I221" s="9">
        <f t="shared" si="37"/>
        <v>-2.4919737778085107</v>
      </c>
      <c r="J221">
        <f t="shared" si="38"/>
        <v>157.4894102208178</v>
      </c>
      <c r="K221" s="9">
        <f t="shared" si="39"/>
        <v>1.3005827791822071</v>
      </c>
      <c r="L221">
        <f t="shared" si="40"/>
        <v>2.3303520047849687E-2</v>
      </c>
      <c r="P221">
        <f t="shared" si="41"/>
        <v>8.1905840198771666E-3</v>
      </c>
      <c r="AR221" s="9">
        <v>9.1399743962142139</v>
      </c>
      <c r="AS221" s="43">
        <f>STANDARDIZE(AR221,AVERAGE($AR$2:$AR$258),STDEV($AR$2:$AR$258))</f>
        <v>0.9284691628360523</v>
      </c>
      <c r="AT221">
        <v>220</v>
      </c>
      <c r="AU221">
        <f t="shared" si="42"/>
        <v>0.85408560311284043</v>
      </c>
      <c r="AV221" s="43">
        <f t="shared" si="43"/>
        <v>1.0541182235749815</v>
      </c>
      <c r="BE221" s="9">
        <v>16.680835791412449</v>
      </c>
      <c r="BF221" s="43">
        <f>STANDARDIZE(BE221,AVERAGE($BE$2:$BE$258),STDEV($BE$2:$BE$258))</f>
        <v>0.92805041600179183</v>
      </c>
      <c r="BG221">
        <v>220</v>
      </c>
      <c r="BH221">
        <f>(BG221-0.5)/$BG$258</f>
        <v>0.85408560311284043</v>
      </c>
      <c r="BI221" s="43">
        <f>_xlfn.NORM.S.INV(BH221)</f>
        <v>1.0541182235749815</v>
      </c>
      <c r="BT221" s="18"/>
      <c r="BU221" s="18">
        <v>-2.4919737778085107</v>
      </c>
      <c r="CF221" s="9">
        <v>1.3005827791822071</v>
      </c>
    </row>
    <row r="222" spans="1:84" x14ac:dyDescent="0.2">
      <c r="A222" s="3">
        <v>44098</v>
      </c>
      <c r="B222" s="4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  <c r="G222" s="2"/>
      <c r="H222" s="9">
        <f t="shared" si="36"/>
        <v>109.6712444957243</v>
      </c>
      <c r="I222" s="9">
        <f t="shared" si="37"/>
        <v>-1.6376294957242976</v>
      </c>
      <c r="J222">
        <f t="shared" si="38"/>
        <v>157.47840591961415</v>
      </c>
      <c r="K222" s="9">
        <f t="shared" si="39"/>
        <v>1.2815890803858565</v>
      </c>
      <c r="L222">
        <f t="shared" si="40"/>
        <v>1.5158517982799128E-2</v>
      </c>
      <c r="P222">
        <f t="shared" si="41"/>
        <v>8.0724938318740593E-3</v>
      </c>
      <c r="AR222" s="9">
        <v>9.2824053708036161</v>
      </c>
      <c r="AS222" s="43">
        <f>STANDARDIZE(AR222,AVERAGE($AR$2:$AR$258),STDEV($AR$2:$AR$258))</f>
        <v>0.94293777751769969</v>
      </c>
      <c r="AT222">
        <v>221</v>
      </c>
      <c r="AU222">
        <f t="shared" si="42"/>
        <v>0.857976653696498</v>
      </c>
      <c r="AV222" s="43">
        <f t="shared" si="43"/>
        <v>1.0712730083055431</v>
      </c>
      <c r="BE222" s="9">
        <v>16.691743622804239</v>
      </c>
      <c r="BF222" s="43">
        <f>STANDARDIZE(BE222,AVERAGE($BE$2:$BE$258),STDEV($BE$2:$BE$258))</f>
        <v>0.9286572811245839</v>
      </c>
      <c r="BG222">
        <v>221</v>
      </c>
      <c r="BH222">
        <f>(BG222-0.5)/$BG$258</f>
        <v>0.857976653696498</v>
      </c>
      <c r="BI222" s="43">
        <f>_xlfn.NORM.S.INV(BH222)</f>
        <v>1.0712730083055431</v>
      </c>
      <c r="BT222" s="18"/>
      <c r="BU222" s="18">
        <v>-1.6376294957242976</v>
      </c>
      <c r="CF222" s="9">
        <v>1.2815890803858565</v>
      </c>
    </row>
    <row r="223" spans="1:84" x14ac:dyDescent="0.2">
      <c r="A223" s="3">
        <v>44099</v>
      </c>
      <c r="B223" s="4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  <c r="G223" s="2"/>
      <c r="H223" s="9">
        <f t="shared" si="36"/>
        <v>109.9150062136401</v>
      </c>
      <c r="I223" s="9">
        <f t="shared" si="37"/>
        <v>2.1716177863599029</v>
      </c>
      <c r="J223">
        <f t="shared" si="38"/>
        <v>157.46740161841049</v>
      </c>
      <c r="K223" s="9">
        <f t="shared" si="39"/>
        <v>4.022603381589505</v>
      </c>
      <c r="L223">
        <f t="shared" si="40"/>
        <v>1.9374459760335923E-2</v>
      </c>
      <c r="P223">
        <f t="shared" si="41"/>
        <v>2.4909302477199781E-2</v>
      </c>
      <c r="AR223" s="9">
        <v>9.2940271954970939</v>
      </c>
      <c r="AS223" s="43">
        <f>STANDARDIZE(AR223,AVERAGE($AR$2:$AR$258),STDEV($AR$2:$AR$258))</f>
        <v>0.94411836133292903</v>
      </c>
      <c r="AT223">
        <v>222</v>
      </c>
      <c r="AU223">
        <f t="shared" si="42"/>
        <v>0.86186770428015569</v>
      </c>
      <c r="AV223" s="43">
        <f t="shared" si="43"/>
        <v>1.0887489904434444</v>
      </c>
      <c r="BE223" s="9">
        <v>16.769794116785988</v>
      </c>
      <c r="BF223" s="43">
        <f>STANDARDIZE(BE223,AVERAGE($BE$2:$BE$258),STDEV($BE$2:$BE$258))</f>
        <v>0.93299967705214271</v>
      </c>
      <c r="BG223">
        <v>222</v>
      </c>
      <c r="BH223">
        <f>(BG223-0.5)/$BG$258</f>
        <v>0.86186770428015569</v>
      </c>
      <c r="BI223" s="43">
        <f>_xlfn.NORM.S.INV(BH223)</f>
        <v>1.0887489904434444</v>
      </c>
      <c r="BT223" s="18"/>
      <c r="BU223" s="18">
        <v>2.1716177863599029</v>
      </c>
      <c r="CF223" s="9">
        <v>4.022603381589505</v>
      </c>
    </row>
    <row r="224" spans="1:84" x14ac:dyDescent="0.2">
      <c r="A224" s="3">
        <v>44102</v>
      </c>
      <c r="B224" s="4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  <c r="G224" s="2"/>
      <c r="H224" s="9">
        <f t="shared" si="36"/>
        <v>110.1587679315559</v>
      </c>
      <c r="I224" s="9">
        <f t="shared" si="37"/>
        <v>4.6032410684441061</v>
      </c>
      <c r="J224">
        <f t="shared" si="38"/>
        <v>157.45639731720684</v>
      </c>
      <c r="K224" s="9">
        <f t="shared" si="39"/>
        <v>7.183601682793153</v>
      </c>
      <c r="L224">
        <f t="shared" si="40"/>
        <v>4.0111192794159832E-2</v>
      </c>
      <c r="P224">
        <f t="shared" si="41"/>
        <v>4.3632177638637824E-2</v>
      </c>
      <c r="AR224" s="9">
        <v>9.5289411395406063</v>
      </c>
      <c r="AS224" s="43">
        <f>STANDARDIZE(AR224,AVERAGE($AR$2:$AR$258),STDEV($AR$2:$AR$258))</f>
        <v>0.96798170531066907</v>
      </c>
      <c r="AT224">
        <v>223</v>
      </c>
      <c r="AU224">
        <f t="shared" si="42"/>
        <v>0.86575875486381326</v>
      </c>
      <c r="AV224" s="43">
        <f t="shared" si="43"/>
        <v>1.1065639743411684</v>
      </c>
      <c r="BE224" s="9">
        <v>16.959959875764952</v>
      </c>
      <c r="BF224" s="43">
        <f>STANDARDIZE(BE224,AVERAGE($BE$2:$BE$258),STDEV($BE$2:$BE$258))</f>
        <v>0.94357968718692153</v>
      </c>
      <c r="BG224">
        <v>223</v>
      </c>
      <c r="BH224">
        <f>(BG224-0.5)/$BG$258</f>
        <v>0.86575875486381326</v>
      </c>
      <c r="BI224" s="43">
        <f>_xlfn.NORM.S.INV(BH224)</f>
        <v>1.1065639743411684</v>
      </c>
      <c r="BT224" s="18"/>
      <c r="BU224" s="18">
        <v>4.6032410684441061</v>
      </c>
      <c r="CF224" s="9">
        <v>7.183601682793153</v>
      </c>
    </row>
    <row r="225" spans="1:84" x14ac:dyDescent="0.2">
      <c r="A225" s="3">
        <v>44103</v>
      </c>
      <c r="B225" s="4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  <c r="G225" s="2"/>
      <c r="H225" s="9">
        <f t="shared" si="36"/>
        <v>110.4025296494717</v>
      </c>
      <c r="I225" s="9">
        <f t="shared" si="37"/>
        <v>3.490971350528298</v>
      </c>
      <c r="J225">
        <f t="shared" si="38"/>
        <v>157.44539301600318</v>
      </c>
      <c r="K225" s="9">
        <f t="shared" si="39"/>
        <v>7.0646019839968233</v>
      </c>
      <c r="L225">
        <f t="shared" si="40"/>
        <v>3.0651190101955845E-2</v>
      </c>
      <c r="P225">
        <f t="shared" si="41"/>
        <v>4.2943299487650119E-2</v>
      </c>
      <c r="AR225" s="9">
        <v>9.7799258320458051</v>
      </c>
      <c r="AS225" s="43">
        <f>STANDARDIZE(AR225,AVERAGE($AR$2:$AR$258),STDEV($AR$2:$AR$258))</f>
        <v>0.99347756965701672</v>
      </c>
      <c r="AT225">
        <v>224</v>
      </c>
      <c r="AU225">
        <f t="shared" si="42"/>
        <v>0.86964980544747084</v>
      </c>
      <c r="AV225" s="43">
        <f t="shared" si="43"/>
        <v>1.1247372566106977</v>
      </c>
      <c r="BE225" s="9">
        <v>16.989928996227036</v>
      </c>
      <c r="BF225" s="43">
        <f>STANDARDIZE(BE225,AVERAGE($BE$2:$BE$258),STDEV($BE$2:$BE$258))</f>
        <v>0.94524704097301682</v>
      </c>
      <c r="BG225">
        <v>224</v>
      </c>
      <c r="BH225">
        <f>(BG225-0.5)/$BG$258</f>
        <v>0.86964980544747084</v>
      </c>
      <c r="BI225" s="43">
        <f>_xlfn.NORM.S.INV(BH225)</f>
        <v>1.1247372566106977</v>
      </c>
      <c r="BT225" s="18"/>
      <c r="BU225" s="18">
        <v>3.490971350528298</v>
      </c>
      <c r="CF225" s="9">
        <v>7.0646019839968233</v>
      </c>
    </row>
    <row r="226" spans="1:84" x14ac:dyDescent="0.2">
      <c r="A226" s="3">
        <v>44104</v>
      </c>
      <c r="B226" s="4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  <c r="G226" s="2"/>
      <c r="H226" s="9">
        <f t="shared" si="36"/>
        <v>110.64629136738751</v>
      </c>
      <c r="I226" s="9">
        <f t="shared" si="37"/>
        <v>4.9642506326124902</v>
      </c>
      <c r="J226">
        <f t="shared" si="38"/>
        <v>157.43438871479952</v>
      </c>
      <c r="K226" s="9">
        <f t="shared" si="39"/>
        <v>7.1756122852004864</v>
      </c>
      <c r="L226">
        <f t="shared" si="40"/>
        <v>4.2939428764311914E-2</v>
      </c>
      <c r="P226">
        <f t="shared" si="41"/>
        <v>4.3591593716110155E-2</v>
      </c>
      <c r="AR226" s="9">
        <v>10.011920293288</v>
      </c>
      <c r="AS226" s="43">
        <f>STANDARDIZE(AR226,AVERAGE($AR$2:$AR$258),STDEV($AR$2:$AR$258))</f>
        <v>1.017044342809178</v>
      </c>
      <c r="AT226">
        <v>225</v>
      </c>
      <c r="AU226">
        <f t="shared" si="42"/>
        <v>0.87354085603112841</v>
      </c>
      <c r="AV226" s="43">
        <f t="shared" si="43"/>
        <v>1.1432898014549744</v>
      </c>
      <c r="BE226" s="9">
        <v>17.01692692400789</v>
      </c>
      <c r="BF226" s="43">
        <f>STANDARDIZE(BE226,AVERAGE($BE$2:$BE$258),STDEV($BE$2:$BE$258))</f>
        <v>0.94674909029605536</v>
      </c>
      <c r="BG226">
        <v>225</v>
      </c>
      <c r="BH226">
        <f>(BG226-0.5)/$BG$258</f>
        <v>0.87354085603112841</v>
      </c>
      <c r="BI226" s="43">
        <f>_xlfn.NORM.S.INV(BH226)</f>
        <v>1.1432898014549744</v>
      </c>
      <c r="BT226" s="18"/>
      <c r="BU226" s="18">
        <v>4.9642506326124902</v>
      </c>
      <c r="CF226" s="9">
        <v>7.1756122852004864</v>
      </c>
    </row>
    <row r="227" spans="1:84" x14ac:dyDescent="0.2">
      <c r="A227" s="3">
        <v>44105</v>
      </c>
      <c r="B227" s="4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  <c r="G227" s="2"/>
      <c r="H227" s="9">
        <f t="shared" si="36"/>
        <v>110.89005308530329</v>
      </c>
      <c r="I227" s="9">
        <f t="shared" si="37"/>
        <v>5.6988069146967035</v>
      </c>
      <c r="J227">
        <f t="shared" si="38"/>
        <v>157.42338441359587</v>
      </c>
      <c r="K227" s="9">
        <f t="shared" si="39"/>
        <v>6.256608586404127</v>
      </c>
      <c r="L227">
        <f t="shared" si="40"/>
        <v>4.88795148584239E-2</v>
      </c>
      <c r="P227">
        <f t="shared" si="41"/>
        <v>3.8224638648439627E-2</v>
      </c>
      <c r="AR227" s="9">
        <v>10.083437985793211</v>
      </c>
      <c r="AS227" s="43">
        <f>STANDARDIZE(AR227,AVERAGE($AR$2:$AR$258),STDEV($AR$2:$AR$258))</f>
        <v>1.0243093491658462</v>
      </c>
      <c r="AT227">
        <v>226</v>
      </c>
      <c r="AU227">
        <f t="shared" si="42"/>
        <v>0.87743190661478598</v>
      </c>
      <c r="AV227" s="43">
        <f t="shared" si="43"/>
        <v>1.162244442720616</v>
      </c>
      <c r="BE227" s="9">
        <v>17.022646393626047</v>
      </c>
      <c r="BF227" s="43">
        <f>STANDARDIZE(BE227,AVERAGE($BE$2:$BE$258),STDEV($BE$2:$BE$258))</f>
        <v>0.94706729714281135</v>
      </c>
      <c r="BG227">
        <v>226</v>
      </c>
      <c r="BH227">
        <f>(BG227-0.5)/$BG$258</f>
        <v>0.87743190661478598</v>
      </c>
      <c r="BI227" s="43">
        <f>_xlfn.NORM.S.INV(BH227)</f>
        <v>1.162244442720616</v>
      </c>
      <c r="BT227" s="18"/>
      <c r="BU227" s="18">
        <v>5.6988069146967035</v>
      </c>
      <c r="CF227" s="9">
        <v>6.256608586404127</v>
      </c>
    </row>
    <row r="228" spans="1:84" x14ac:dyDescent="0.2">
      <c r="A228" s="3">
        <v>44106</v>
      </c>
      <c r="B228" s="4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  <c r="G228" s="2"/>
      <c r="H228" s="9">
        <f t="shared" si="36"/>
        <v>111.1338148032191</v>
      </c>
      <c r="I228" s="9">
        <f t="shared" si="37"/>
        <v>1.6915331967809095</v>
      </c>
      <c r="J228">
        <f t="shared" si="38"/>
        <v>157.41238011239221</v>
      </c>
      <c r="K228" s="9">
        <f t="shared" si="39"/>
        <v>8.1976208876077976</v>
      </c>
      <c r="L228">
        <f t="shared" si="40"/>
        <v>1.499249261594043E-2</v>
      </c>
      <c r="P228">
        <f t="shared" si="41"/>
        <v>4.9499552189531094E-2</v>
      </c>
      <c r="AR228" s="9">
        <v>10.083601011203811</v>
      </c>
      <c r="AS228" s="43">
        <f>STANDARDIZE(AR228,AVERAGE($AR$2:$AR$258),STDEV($AR$2:$AR$258))</f>
        <v>1.0243259098322046</v>
      </c>
      <c r="AT228">
        <v>227</v>
      </c>
      <c r="AU228">
        <f t="shared" si="42"/>
        <v>0.88132295719844356</v>
      </c>
      <c r="AV228" s="43">
        <f t="shared" si="43"/>
        <v>1.1816261177411749</v>
      </c>
      <c r="BE228" s="9">
        <v>17.130020815582327</v>
      </c>
      <c r="BF228" s="43">
        <f>STANDARDIZE(BE228,AVERAGE($BE$2:$BE$258),STDEV($BE$2:$BE$258))</f>
        <v>0.95304115110376086</v>
      </c>
      <c r="BG228">
        <v>227</v>
      </c>
      <c r="BH228">
        <f>(BG228-0.5)/$BG$258</f>
        <v>0.88132295719844356</v>
      </c>
      <c r="BI228" s="43">
        <f>_xlfn.NORM.S.INV(BH228)</f>
        <v>1.1816261177411749</v>
      </c>
      <c r="BT228" s="18"/>
      <c r="BU228" s="18">
        <v>1.6915331967809095</v>
      </c>
      <c r="CF228" s="9">
        <v>8.1976208876077976</v>
      </c>
    </row>
    <row r="229" spans="1:84" x14ac:dyDescent="0.2">
      <c r="A229" s="3">
        <v>44109</v>
      </c>
      <c r="B229" s="4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  <c r="G229" s="2"/>
      <c r="H229" s="9">
        <f t="shared" si="36"/>
        <v>111.3775765211349</v>
      </c>
      <c r="I229" s="9">
        <f t="shared" si="37"/>
        <v>4.9217784788651073</v>
      </c>
      <c r="J229">
        <f t="shared" si="38"/>
        <v>157.40137581118856</v>
      </c>
      <c r="K229" s="9">
        <f t="shared" si="39"/>
        <v>11.318625188811438</v>
      </c>
      <c r="L229">
        <f t="shared" si="40"/>
        <v>4.2319912082617372E-2</v>
      </c>
      <c r="P229">
        <f t="shared" si="41"/>
        <v>6.708526032317555E-2</v>
      </c>
      <c r="AR229" s="9">
        <v>10.102140857456405</v>
      </c>
      <c r="AS229" s="43">
        <f>STANDARDIZE(AR229,AVERAGE($AR$2:$AR$258),STDEV($AR$2:$AR$258))</f>
        <v>1.026209249410966</v>
      </c>
      <c r="AT229">
        <v>228</v>
      </c>
      <c r="AU229">
        <f t="shared" si="42"/>
        <v>0.88521400778210113</v>
      </c>
      <c r="AV229" s="43">
        <f t="shared" si="43"/>
        <v>1.2014621392033988</v>
      </c>
      <c r="BE229" s="9">
        <v>17.410381574561285</v>
      </c>
      <c r="BF229" s="43">
        <f>STANDARDIZE(BE229,AVERAGE($BE$2:$BE$258),STDEV($BE$2:$BE$258))</f>
        <v>0.96863922558003801</v>
      </c>
      <c r="BG229">
        <v>228</v>
      </c>
      <c r="BH229">
        <f>(BG229-0.5)/$BG$258</f>
        <v>0.88521400778210113</v>
      </c>
      <c r="BI229" s="43">
        <f>_xlfn.NORM.S.INV(BH229)</f>
        <v>1.2014621392033988</v>
      </c>
      <c r="BT229" s="18"/>
      <c r="BU229" s="18">
        <v>4.9217784788651073</v>
      </c>
      <c r="CF229" s="9">
        <v>11.318625188811438</v>
      </c>
    </row>
    <row r="230" spans="1:84" x14ac:dyDescent="0.2">
      <c r="A230" s="3">
        <v>44110</v>
      </c>
      <c r="B230" s="4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  <c r="G230" s="2"/>
      <c r="H230" s="9">
        <f t="shared" si="36"/>
        <v>111.62133823905069</v>
      </c>
      <c r="I230" s="9">
        <f t="shared" si="37"/>
        <v>1.3437727609493066</v>
      </c>
      <c r="J230">
        <f t="shared" si="38"/>
        <v>157.39037150998493</v>
      </c>
      <c r="K230" s="9">
        <f t="shared" si="39"/>
        <v>9.4996274900150581</v>
      </c>
      <c r="L230">
        <f t="shared" si="40"/>
        <v>1.189546709646757E-2</v>
      </c>
      <c r="P230">
        <f t="shared" si="41"/>
        <v>5.6921490484370237E-2</v>
      </c>
      <c r="AR230" s="9">
        <v>10.117485267877399</v>
      </c>
      <c r="AS230" s="43">
        <f>STANDARDIZE(AR230,AVERAGE($AR$2:$AR$258),STDEV($AR$2:$AR$258))</f>
        <v>1.0277679859325577</v>
      </c>
      <c r="AT230">
        <v>229</v>
      </c>
      <c r="AU230">
        <f t="shared" si="42"/>
        <v>0.8891050583657587</v>
      </c>
      <c r="AV230" s="43">
        <f t="shared" si="43"/>
        <v>1.221782512748455</v>
      </c>
      <c r="BE230" s="9">
        <v>17.474570899838</v>
      </c>
      <c r="BF230" s="43">
        <f>STANDARDIZE(BE230,AVERAGE($BE$2:$BE$258),STDEV($BE$2:$BE$258))</f>
        <v>0.97221044531811596</v>
      </c>
      <c r="BG230">
        <v>229</v>
      </c>
      <c r="BH230">
        <f>(BG230-0.5)/$BG$258</f>
        <v>0.8891050583657587</v>
      </c>
      <c r="BI230" s="43">
        <f>_xlfn.NORM.S.INV(BH230)</f>
        <v>1.221782512748455</v>
      </c>
      <c r="BT230" s="18"/>
      <c r="BU230" s="18">
        <v>1.3437727609493066</v>
      </c>
      <c r="CF230" s="9">
        <v>9.4996274900150581</v>
      </c>
    </row>
    <row r="231" spans="1:84" x14ac:dyDescent="0.2">
      <c r="A231" s="3">
        <v>44111</v>
      </c>
      <c r="B231" s="4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  <c r="G231" s="2"/>
      <c r="H231" s="9">
        <f t="shared" si="36"/>
        <v>111.8650999569665</v>
      </c>
      <c r="I231" s="9">
        <f t="shared" si="37"/>
        <v>3.0167050430334967</v>
      </c>
      <c r="J231">
        <f t="shared" si="38"/>
        <v>157.37936720878128</v>
      </c>
      <c r="K231" s="9">
        <f t="shared" si="39"/>
        <v>14.170635791218729</v>
      </c>
      <c r="L231">
        <f t="shared" si="40"/>
        <v>2.6259206521289397E-2</v>
      </c>
      <c r="P231">
        <f t="shared" si="41"/>
        <v>8.2603529836246803E-2</v>
      </c>
      <c r="AR231" s="9">
        <v>10.128077401349486</v>
      </c>
      <c r="AS231" s="43">
        <f>STANDARDIZE(AR231,AVERAGE($AR$2:$AR$258),STDEV($AR$2:$AR$258))</f>
        <v>1.0288439702702765</v>
      </c>
      <c r="AT231">
        <v>230</v>
      </c>
      <c r="AU231">
        <f t="shared" si="42"/>
        <v>0.89299610894941639</v>
      </c>
      <c r="AV231" s="43">
        <f t="shared" si="43"/>
        <v>1.24262030991626</v>
      </c>
      <c r="BE231" s="9">
        <v>17.557663899644325</v>
      </c>
      <c r="BF231" s="43">
        <f>STANDARDIZE(BE231,AVERAGE($BE$2:$BE$258),STDEV($BE$2:$BE$258))</f>
        <v>0.97683338472003711</v>
      </c>
      <c r="BG231">
        <v>230</v>
      </c>
      <c r="BH231">
        <f>(BG231-0.5)/$BG$258</f>
        <v>0.89299610894941639</v>
      </c>
      <c r="BI231" s="43">
        <f>_xlfn.NORM.S.INV(BH231)</f>
        <v>1.24262030991626</v>
      </c>
      <c r="BT231" s="18"/>
      <c r="BU231" s="18">
        <v>3.0167050430334967</v>
      </c>
      <c r="CF231" s="9">
        <v>14.170635791218729</v>
      </c>
    </row>
    <row r="232" spans="1:84" x14ac:dyDescent="0.2">
      <c r="A232" s="3">
        <v>44112</v>
      </c>
      <c r="B232" s="4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  <c r="G232" s="2"/>
      <c r="H232" s="9">
        <f t="shared" si="36"/>
        <v>112.10886167488229</v>
      </c>
      <c r="I232" s="9">
        <f t="shared" si="37"/>
        <v>2.6631263251177018</v>
      </c>
      <c r="J232">
        <f t="shared" si="38"/>
        <v>157.36836290757762</v>
      </c>
      <c r="K232" s="9">
        <f t="shared" si="39"/>
        <v>16.411636092422384</v>
      </c>
      <c r="L232">
        <f t="shared" si="40"/>
        <v>2.3203626351036996E-2</v>
      </c>
      <c r="P232">
        <f t="shared" si="41"/>
        <v>9.4439154027284714E-2</v>
      </c>
      <c r="AR232" s="9">
        <v>10.171775960382618</v>
      </c>
      <c r="AS232" s="43">
        <f>STANDARDIZE(AR232,AVERAGE($AR$2:$AR$258),STDEV($AR$2:$AR$258))</f>
        <v>1.0332830160229034</v>
      </c>
      <c r="AT232">
        <v>231</v>
      </c>
      <c r="AU232">
        <f t="shared" si="42"/>
        <v>0.89688715953307396</v>
      </c>
      <c r="AV232" s="43">
        <f t="shared" si="43"/>
        <v>1.2640121084912439</v>
      </c>
      <c r="BE232" s="9">
        <v>17.655176393819744</v>
      </c>
      <c r="BF232" s="43">
        <f>STANDARDIZE(BE232,AVERAGE($BE$2:$BE$258),STDEV($BE$2:$BE$258))</f>
        <v>0.98225856316531979</v>
      </c>
      <c r="BG232">
        <v>231</v>
      </c>
      <c r="BH232">
        <f>(BG232-0.5)/$BG$258</f>
        <v>0.89688715953307396</v>
      </c>
      <c r="BI232" s="43">
        <f>_xlfn.NORM.S.INV(BH232)</f>
        <v>1.2640121084912439</v>
      </c>
      <c r="BT232" s="18"/>
      <c r="BU232" s="18">
        <v>2.6631263251177018</v>
      </c>
      <c r="CF232" s="9">
        <v>16.411636092422384</v>
      </c>
    </row>
    <row r="233" spans="1:84" x14ac:dyDescent="0.2">
      <c r="A233" s="3">
        <v>44113</v>
      </c>
      <c r="B233" s="4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  <c r="G233" s="2"/>
      <c r="H233" s="9">
        <f t="shared" si="36"/>
        <v>112.35262339279809</v>
      </c>
      <c r="I233" s="9">
        <f t="shared" si="37"/>
        <v>4.4159236072019041</v>
      </c>
      <c r="J233">
        <f t="shared" si="38"/>
        <v>157.35735860637396</v>
      </c>
      <c r="K233" s="9">
        <f t="shared" si="39"/>
        <v>17.022646393626047</v>
      </c>
      <c r="L233">
        <f t="shared" si="40"/>
        <v>3.7817749048482244E-2</v>
      </c>
      <c r="P233">
        <f t="shared" si="41"/>
        <v>9.7618109333269296E-2</v>
      </c>
      <c r="AR233" s="9">
        <v>10.243988421624806</v>
      </c>
      <c r="AS233" s="43">
        <f>STANDARDIZE(AR233,AVERAGE($AR$2:$AR$258),STDEV($AR$2:$AR$258))</f>
        <v>1.0406185993111494</v>
      </c>
      <c r="AT233">
        <v>232</v>
      </c>
      <c r="AU233">
        <f t="shared" si="42"/>
        <v>0.90077821011673154</v>
      </c>
      <c r="AV233" s="43">
        <f t="shared" si="43"/>
        <v>1.2859985155013034</v>
      </c>
      <c r="BE233" s="9">
        <v>17.748060068543026</v>
      </c>
      <c r="BF233" s="43">
        <f>STANDARDIZE(BE233,AVERAGE($BE$2:$BE$258),STDEV($BE$2:$BE$258))</f>
        <v>0.98742621387806728</v>
      </c>
      <c r="BG233">
        <v>232</v>
      </c>
      <c r="BH233">
        <f>(BG233-0.5)/$BG$258</f>
        <v>0.90077821011673154</v>
      </c>
      <c r="BI233" s="43">
        <f>_xlfn.NORM.S.INV(BH233)</f>
        <v>1.2859985155013034</v>
      </c>
      <c r="BT233" s="18"/>
      <c r="BU233" s="18">
        <v>4.4159236072019041</v>
      </c>
      <c r="CF233" s="9">
        <v>17.022646393626047</v>
      </c>
    </row>
    <row r="234" spans="1:84" x14ac:dyDescent="0.2">
      <c r="A234" s="3">
        <v>44116</v>
      </c>
      <c r="B234" s="4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  <c r="G234" s="2"/>
      <c r="H234" s="9">
        <f t="shared" si="36"/>
        <v>112.5963851107139</v>
      </c>
      <c r="I234" s="9">
        <f t="shared" si="37"/>
        <v>11.589367889286109</v>
      </c>
      <c r="J234">
        <f t="shared" si="38"/>
        <v>157.34635430517031</v>
      </c>
      <c r="K234" s="9">
        <f t="shared" si="39"/>
        <v>18.013646694829703</v>
      </c>
      <c r="L234">
        <f t="shared" si="40"/>
        <v>9.3322845892685524E-2</v>
      </c>
      <c r="P234">
        <f t="shared" si="41"/>
        <v>0.10272380584001993</v>
      </c>
      <c r="AR234" s="9">
        <v>10.249868549961619</v>
      </c>
      <c r="AS234" s="43">
        <f>STANDARDIZE(AR234,AVERAGE($AR$2:$AR$258),STDEV($AR$2:$AR$258))</f>
        <v>1.0412159224104911</v>
      </c>
      <c r="AT234">
        <v>233</v>
      </c>
      <c r="AU234">
        <f t="shared" si="42"/>
        <v>0.90466926070038911</v>
      </c>
      <c r="AV234" s="43">
        <f t="shared" si="43"/>
        <v>1.3086247923228653</v>
      </c>
      <c r="BE234" s="9">
        <v>17.885979719193301</v>
      </c>
      <c r="BF234" s="43">
        <f>STANDARDIZE(BE234,AVERAGE($BE$2:$BE$258),STDEV($BE$2:$BE$258))</f>
        <v>0.99509947382507213</v>
      </c>
      <c r="BG234">
        <v>233</v>
      </c>
      <c r="BH234">
        <f>(BG234-0.5)/$BG$258</f>
        <v>0.90466926070038911</v>
      </c>
      <c r="BI234" s="43">
        <f>_xlfn.NORM.S.INV(BH234)</f>
        <v>1.3086247923228653</v>
      </c>
      <c r="BT234" s="18"/>
      <c r="BU234" s="18">
        <v>11.589367889286109</v>
      </c>
      <c r="CF234" s="9">
        <v>18.013646694829703</v>
      </c>
    </row>
    <row r="235" spans="1:84" x14ac:dyDescent="0.2">
      <c r="A235" s="3">
        <v>44117</v>
      </c>
      <c r="B235" s="4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  <c r="G235" s="2"/>
      <c r="H235" s="9">
        <f t="shared" si="36"/>
        <v>112.84014682862968</v>
      </c>
      <c r="I235" s="9">
        <f t="shared" si="37"/>
        <v>8.0512871713703191</v>
      </c>
      <c r="J235">
        <f t="shared" si="38"/>
        <v>157.33535000396665</v>
      </c>
      <c r="K235" s="9">
        <f t="shared" si="39"/>
        <v>14.214652996033351</v>
      </c>
      <c r="L235">
        <f t="shared" si="40"/>
        <v>6.6599318950673697E-2</v>
      </c>
      <c r="P235">
        <f t="shared" si="41"/>
        <v>8.2860115111938235E-2</v>
      </c>
      <c r="AR235" s="9">
        <v>10.456976041749698</v>
      </c>
      <c r="AS235" s="43">
        <f>STANDARDIZE(AR235,AVERAGE($AR$2:$AR$258),STDEV($AR$2:$AR$258))</f>
        <v>1.0622545939845824</v>
      </c>
      <c r="AT235">
        <v>234</v>
      </c>
      <c r="AU235">
        <f t="shared" si="42"/>
        <v>0.90856031128404668</v>
      </c>
      <c r="AV235" s="43">
        <f t="shared" si="43"/>
        <v>1.3319416069271142</v>
      </c>
      <c r="BE235" s="9">
        <v>17.933569417989645</v>
      </c>
      <c r="BF235" s="43">
        <f>STANDARDIZE(BE235,AVERAGE($BE$2:$BE$258),STDEV($BE$2:$BE$258))</f>
        <v>0.99774716128615748</v>
      </c>
      <c r="BG235">
        <v>234</v>
      </c>
      <c r="BH235">
        <f>(BG235-0.5)/$BG$258</f>
        <v>0.90856031128404668</v>
      </c>
      <c r="BI235" s="43">
        <f>_xlfn.NORM.S.INV(BH235)</f>
        <v>1.3319416069271142</v>
      </c>
      <c r="BT235" s="18"/>
      <c r="BU235" s="18">
        <v>8.0512871713703191</v>
      </c>
      <c r="CF235" s="9">
        <v>14.214652996033351</v>
      </c>
    </row>
    <row r="236" spans="1:84" x14ac:dyDescent="0.2">
      <c r="A236" s="3">
        <v>44118</v>
      </c>
      <c r="B236" s="4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  <c r="G236" s="2"/>
      <c r="H236" s="9">
        <f t="shared" si="36"/>
        <v>113.0839085465455</v>
      </c>
      <c r="I236" s="9">
        <f t="shared" si="37"/>
        <v>7.8973684534545043</v>
      </c>
      <c r="J236">
        <f t="shared" si="38"/>
        <v>157.324345702763</v>
      </c>
      <c r="K236" s="9">
        <f t="shared" si="39"/>
        <v>16.145655297236999</v>
      </c>
      <c r="L236">
        <f t="shared" si="40"/>
        <v>6.5277608645629551E-2</v>
      </c>
      <c r="P236">
        <f t="shared" si="41"/>
        <v>9.3074625031200633E-2</v>
      </c>
      <c r="AR236" s="9">
        <v>10.531100678298415</v>
      </c>
      <c r="AS236" s="43">
        <f>STANDARDIZE(AR236,AVERAGE($AR$2:$AR$258),STDEV($AR$2:$AR$258))</f>
        <v>1.0697844224346948</v>
      </c>
      <c r="AT236">
        <v>235</v>
      </c>
      <c r="AU236">
        <f t="shared" si="42"/>
        <v>0.91245136186770426</v>
      </c>
      <c r="AV236" s="43">
        <f t="shared" si="43"/>
        <v>1.3560059457994387</v>
      </c>
      <c r="BE236" s="9">
        <v>17.99384265891382</v>
      </c>
      <c r="BF236" s="43">
        <f>STANDARDIZE(BE236,AVERAGE($BE$2:$BE$258),STDEV($BE$2:$BE$258))</f>
        <v>1.0011005068266881</v>
      </c>
      <c r="BG236">
        <v>235</v>
      </c>
      <c r="BH236">
        <f>(BG236-0.5)/$BG$258</f>
        <v>0.91245136186770426</v>
      </c>
      <c r="BI236" s="43">
        <f>_xlfn.NORM.S.INV(BH236)</f>
        <v>1.3560059457994387</v>
      </c>
      <c r="BT236" s="18"/>
      <c r="BU236" s="18">
        <v>7.8973684534545043</v>
      </c>
      <c r="CF236" s="9">
        <v>16.145655297236999</v>
      </c>
    </row>
    <row r="237" spans="1:84" x14ac:dyDescent="0.2">
      <c r="A237" s="3">
        <v>44119</v>
      </c>
      <c r="B237" s="4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  <c r="G237" s="2"/>
      <c r="H237" s="9">
        <f t="shared" si="36"/>
        <v>113.32767026446129</v>
      </c>
      <c r="I237" s="9">
        <f t="shared" si="37"/>
        <v>7.1744357355387081</v>
      </c>
      <c r="J237">
        <f t="shared" si="38"/>
        <v>157.31334140155934</v>
      </c>
      <c r="K237" s="9">
        <f t="shared" si="39"/>
        <v>15.296659598440669</v>
      </c>
      <c r="L237">
        <f t="shared" si="40"/>
        <v>5.953784521856164E-2</v>
      </c>
      <c r="P237">
        <f t="shared" si="41"/>
        <v>8.861977585204156E-2</v>
      </c>
      <c r="AR237" s="9">
        <v>10.662486477581282</v>
      </c>
      <c r="AS237" s="43">
        <f>STANDARDIZE(AR237,AVERAGE($AR$2:$AR$258),STDEV($AR$2:$AR$258))</f>
        <v>1.0831310312741287</v>
      </c>
      <c r="AT237">
        <v>236</v>
      </c>
      <c r="AU237">
        <f t="shared" si="42"/>
        <v>0.91634241245136183</v>
      </c>
      <c r="AV237" s="43">
        <f t="shared" si="43"/>
        <v>1.3808822282502353</v>
      </c>
      <c r="BE237" s="9">
        <v>18.013646694829703</v>
      </c>
      <c r="BF237" s="43">
        <f>STANDARDIZE(BE237,AVERAGE($BE$2:$BE$258),STDEV($BE$2:$BE$258))</f>
        <v>1.0022023187502676</v>
      </c>
      <c r="BG237">
        <v>236</v>
      </c>
      <c r="BH237">
        <f>(BG237-0.5)/$BG$258</f>
        <v>0.91634241245136183</v>
      </c>
      <c r="BI237" s="43">
        <f>_xlfn.NORM.S.INV(BH237)</f>
        <v>1.3808822282502353</v>
      </c>
      <c r="BT237" s="18"/>
      <c r="BU237" s="18">
        <v>7.1744357355387081</v>
      </c>
      <c r="CF237" s="9">
        <v>15.296659598440669</v>
      </c>
    </row>
    <row r="238" spans="1:84" x14ac:dyDescent="0.2">
      <c r="A238" s="3">
        <v>44120</v>
      </c>
      <c r="B238" s="4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  <c r="G238" s="2"/>
      <c r="H238" s="9">
        <f t="shared" si="36"/>
        <v>113.57143198237709</v>
      </c>
      <c r="I238" s="9">
        <f t="shared" si="37"/>
        <v>5.2435780176229088</v>
      </c>
      <c r="J238">
        <f t="shared" si="38"/>
        <v>157.30233710035569</v>
      </c>
      <c r="K238" s="9">
        <f t="shared" si="39"/>
        <v>17.557663899644325</v>
      </c>
      <c r="L238">
        <f t="shared" si="40"/>
        <v>4.4132286128014536E-2</v>
      </c>
      <c r="P238">
        <f t="shared" si="41"/>
        <v>0.10040983529243103</v>
      </c>
      <c r="AR238" s="9">
        <v>10.858228703709003</v>
      </c>
      <c r="AS238" s="43">
        <f>STANDARDIZE(AR238,AVERAGE($AR$2:$AR$258),STDEV($AR$2:$AR$258))</f>
        <v>1.1030151811574969</v>
      </c>
      <c r="AT238">
        <v>237</v>
      </c>
      <c r="AU238">
        <f t="shared" si="42"/>
        <v>0.92023346303501941</v>
      </c>
      <c r="AV238" s="43">
        <f t="shared" si="43"/>
        <v>1.4066436798489597</v>
      </c>
      <c r="BE238" s="9">
        <v>18.033967369746705</v>
      </c>
      <c r="BF238" s="43">
        <f>STANDARDIZE(BE238,AVERAGE($BE$2:$BE$258),STDEV($BE$2:$BE$258))</f>
        <v>1.0033328742599543</v>
      </c>
      <c r="BG238">
        <v>237</v>
      </c>
      <c r="BH238">
        <f>(BG238-0.5)/$BG$258</f>
        <v>0.92023346303501941</v>
      </c>
      <c r="BI238" s="43">
        <f>_xlfn.NORM.S.INV(BH238)</f>
        <v>1.4066436798489597</v>
      </c>
      <c r="BT238" s="18"/>
      <c r="BU238" s="18">
        <v>5.2435780176229088</v>
      </c>
      <c r="CF238" s="9">
        <v>17.557663899644325</v>
      </c>
    </row>
    <row r="239" spans="1:84" x14ac:dyDescent="0.2">
      <c r="A239" s="3">
        <v>44123</v>
      </c>
      <c r="B239" s="4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  <c r="G239" s="2"/>
      <c r="H239" s="9">
        <f t="shared" si="36"/>
        <v>113.81519370029289</v>
      </c>
      <c r="I239" s="9">
        <f t="shared" si="37"/>
        <v>1.9650572997071123</v>
      </c>
      <c r="J239">
        <f t="shared" si="38"/>
        <v>157.29133279915206</v>
      </c>
      <c r="K239" s="9">
        <f t="shared" si="39"/>
        <v>14.298663200847955</v>
      </c>
      <c r="L239">
        <f t="shared" si="40"/>
        <v>1.697230125807131E-2</v>
      </c>
      <c r="P239">
        <f t="shared" si="41"/>
        <v>8.3330401154901562E-2</v>
      </c>
      <c r="AR239" s="9">
        <v>11.32043188800229</v>
      </c>
      <c r="AS239" s="43">
        <f>STANDARDIZE(AR239,AVERAGE($AR$2:$AR$258),STDEV($AR$2:$AR$258))</f>
        <v>1.1499673262049381</v>
      </c>
      <c r="AT239">
        <v>238</v>
      </c>
      <c r="AU239">
        <f t="shared" si="42"/>
        <v>0.92412451361867709</v>
      </c>
      <c r="AV239" s="43">
        <f t="shared" si="43"/>
        <v>1.4333740412575688</v>
      </c>
      <c r="BE239" s="9">
        <v>18.263345273357658</v>
      </c>
      <c r="BF239" s="43">
        <f>STANDARDIZE(BE239,AVERAGE($BE$2:$BE$258),STDEV($BE$2:$BE$258))</f>
        <v>1.016094480544536</v>
      </c>
      <c r="BG239">
        <v>238</v>
      </c>
      <c r="BH239">
        <f>(BG239-0.5)/$BG$258</f>
        <v>0.92412451361867709</v>
      </c>
      <c r="BI239" s="43">
        <f>_xlfn.NORM.S.INV(BH239)</f>
        <v>1.4333740412575688</v>
      </c>
      <c r="BT239" s="18"/>
      <c r="BU239" s="18">
        <v>1.9650572997071123</v>
      </c>
      <c r="CF239" s="9">
        <v>14.298663200847955</v>
      </c>
    </row>
    <row r="240" spans="1:84" x14ac:dyDescent="0.2">
      <c r="A240" s="3">
        <v>44124</v>
      </c>
      <c r="B240" s="4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  <c r="G240" s="2"/>
      <c r="H240" s="9">
        <f t="shared" si="36"/>
        <v>114.05895541820868</v>
      </c>
      <c r="I240" s="9">
        <f t="shared" si="37"/>
        <v>3.2486615817913105</v>
      </c>
      <c r="J240">
        <f t="shared" si="38"/>
        <v>157.2803284979484</v>
      </c>
      <c r="K240" s="9">
        <f t="shared" si="39"/>
        <v>15.9796665020516</v>
      </c>
      <c r="L240">
        <f t="shared" si="40"/>
        <v>2.769352634442579E-2</v>
      </c>
      <c r="P240">
        <f t="shared" si="41"/>
        <v>9.2229406459648111E-2</v>
      </c>
      <c r="AR240" s="9">
        <v>11.398117575372197</v>
      </c>
      <c r="AS240" s="43">
        <f>STANDARDIZE(AR240,AVERAGE($AR$2:$AR$258),STDEV($AR$2:$AR$258))</f>
        <v>1.1578588981054632</v>
      </c>
      <c r="AT240">
        <v>239</v>
      </c>
      <c r="AU240">
        <f t="shared" si="42"/>
        <v>0.92801556420233466</v>
      </c>
      <c r="AV240" s="43">
        <f t="shared" si="43"/>
        <v>1.4611697164034945</v>
      </c>
      <c r="BE240" s="9">
        <v>18.268635598634347</v>
      </c>
      <c r="BF240" s="43">
        <f>STANDARDIZE(BE240,AVERAGE($BE$2:$BE$258),STDEV($BE$2:$BE$258))</f>
        <v>1.0163888116341295</v>
      </c>
      <c r="BG240">
        <v>239</v>
      </c>
      <c r="BH240">
        <f>(BG240-0.5)/$BG$258</f>
        <v>0.92801556420233466</v>
      </c>
      <c r="BI240" s="43">
        <f>_xlfn.NORM.S.INV(BH240)</f>
        <v>1.4611697164034945</v>
      </c>
      <c r="BT240" s="18"/>
      <c r="BU240" s="18">
        <v>3.2486615817913105</v>
      </c>
      <c r="CF240" s="9">
        <v>15.9796665020516</v>
      </c>
    </row>
    <row r="241" spans="1:84" x14ac:dyDescent="0.2">
      <c r="A241" s="3">
        <v>44125</v>
      </c>
      <c r="B241" s="4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  <c r="G241" s="2"/>
      <c r="H241" s="9">
        <f t="shared" si="36"/>
        <v>114.3027171361245</v>
      </c>
      <c r="I241" s="9">
        <f t="shared" si="37"/>
        <v>2.3660068638754979</v>
      </c>
      <c r="J241">
        <f t="shared" si="38"/>
        <v>157.26932419674475</v>
      </c>
      <c r="K241" s="9">
        <f t="shared" si="39"/>
        <v>15.600670803255241</v>
      </c>
      <c r="L241">
        <f t="shared" si="40"/>
        <v>2.0279701215173127E-2</v>
      </c>
      <c r="P241">
        <f t="shared" si="41"/>
        <v>9.0245104728875841E-2</v>
      </c>
      <c r="AR241" s="9">
        <v>11.589367889286109</v>
      </c>
      <c r="AS241" s="43">
        <f>STANDARDIZE(AR241,AVERAGE($AR$2:$AR$258),STDEV($AR$2:$AR$258))</f>
        <v>1.1772867445253976</v>
      </c>
      <c r="AT241">
        <v>240</v>
      </c>
      <c r="AU241">
        <f t="shared" si="42"/>
        <v>0.93190661478599224</v>
      </c>
      <c r="AV241" s="43">
        <f t="shared" si="43"/>
        <v>1.4901425037298888</v>
      </c>
      <c r="BE241" s="9">
        <v>18.292677405662573</v>
      </c>
      <c r="BF241" s="43">
        <f>STANDARDIZE(BE241,AVERAGE($BE$2:$BE$258),STDEV($BE$2:$BE$258))</f>
        <v>1.0177263950318072</v>
      </c>
      <c r="BG241">
        <v>240</v>
      </c>
      <c r="BH241">
        <f>(BG241-0.5)/$BG$258</f>
        <v>0.93190661478599224</v>
      </c>
      <c r="BI241" s="43">
        <f>_xlfn.NORM.S.INV(BH241)</f>
        <v>1.4901425037298888</v>
      </c>
      <c r="BT241" s="18"/>
      <c r="BU241" s="18">
        <v>2.3660068638754979</v>
      </c>
      <c r="CF241" s="9">
        <v>15.600670803255241</v>
      </c>
    </row>
    <row r="242" spans="1:84" x14ac:dyDescent="0.2">
      <c r="A242" s="3">
        <v>44126</v>
      </c>
      <c r="B242" s="4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  <c r="G242" s="2"/>
      <c r="H242" s="9">
        <f t="shared" si="36"/>
        <v>114.54647885404029</v>
      </c>
      <c r="I242" s="9">
        <f t="shared" si="37"/>
        <v>1.0041651459597176</v>
      </c>
      <c r="J242">
        <f t="shared" si="38"/>
        <v>157.25831989554109</v>
      </c>
      <c r="K242" s="9">
        <f t="shared" si="39"/>
        <v>19.591686104458915</v>
      </c>
      <c r="L242">
        <f t="shared" si="40"/>
        <v>8.6902600556663066E-3</v>
      </c>
      <c r="P242">
        <f t="shared" si="41"/>
        <v>0.11078137087797958</v>
      </c>
      <c r="AR242" s="9">
        <v>11.863685605918093</v>
      </c>
      <c r="AS242" s="43">
        <f>STANDARDIZE(AR242,AVERAGE($AR$2:$AR$258),STDEV($AR$2:$AR$258))</f>
        <v>1.2051528554871409</v>
      </c>
      <c r="AT242">
        <v>241</v>
      </c>
      <c r="AU242">
        <f t="shared" si="42"/>
        <v>0.93579766536964981</v>
      </c>
      <c r="AV242" s="43">
        <f t="shared" si="43"/>
        <v>1.5204231125445951</v>
      </c>
      <c r="BE242" s="9">
        <v>18.343624695023408</v>
      </c>
      <c r="BF242" s="43">
        <f>STANDARDIZE(BE242,AVERAGE($BE$2:$BE$258),STDEV($BE$2:$BE$258))</f>
        <v>1.0205608844828589</v>
      </c>
      <c r="BG242">
        <v>241</v>
      </c>
      <c r="BH242">
        <f>(BG242-0.5)/$BG$258</f>
        <v>0.93579766536964981</v>
      </c>
      <c r="BI242" s="43">
        <f>_xlfn.NORM.S.INV(BH242)</f>
        <v>1.5204231125445951</v>
      </c>
      <c r="BT242" s="18"/>
      <c r="BU242" s="18">
        <v>1.0041651459597176</v>
      </c>
      <c r="CF242" s="9">
        <v>19.591686104458915</v>
      </c>
    </row>
    <row r="243" spans="1:84" x14ac:dyDescent="0.2">
      <c r="A243" s="3">
        <v>44127</v>
      </c>
      <c r="B243" s="4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  <c r="G243" s="2"/>
      <c r="H243" s="9">
        <f t="shared" si="36"/>
        <v>114.79024057195609</v>
      </c>
      <c r="I243" s="9">
        <f t="shared" si="37"/>
        <v>5.1632428043916434E-2</v>
      </c>
      <c r="J243">
        <f t="shared" si="38"/>
        <v>157.24731559433744</v>
      </c>
      <c r="K243" s="9">
        <f t="shared" si="39"/>
        <v>18.292677405662573</v>
      </c>
      <c r="L243">
        <f t="shared" si="40"/>
        <v>4.4959583725978094E-4</v>
      </c>
      <c r="P243">
        <f t="shared" si="41"/>
        <v>0.10420803312702975</v>
      </c>
      <c r="AR243" s="9">
        <v>11.931015452170698</v>
      </c>
      <c r="AS243" s="43">
        <f>STANDARDIZE(AR243,AVERAGE($AR$2:$AR$258),STDEV($AR$2:$AR$258))</f>
        <v>1.2119924464174971</v>
      </c>
      <c r="AT243">
        <v>242</v>
      </c>
      <c r="AU243">
        <f t="shared" si="42"/>
        <v>0.93968871595330739</v>
      </c>
      <c r="AV243" s="43">
        <f t="shared" si="43"/>
        <v>1.5521657535429034</v>
      </c>
      <c r="BE243" s="9">
        <v>18.414705297430686</v>
      </c>
      <c r="BF243" s="43">
        <f>STANDARDIZE(BE243,AVERAGE($BE$2:$BE$258),STDEV($BE$2:$BE$258))</f>
        <v>1.0245155054298318</v>
      </c>
      <c r="BG243">
        <v>242</v>
      </c>
      <c r="BH243">
        <f>(BG243-0.5)/$BG$258</f>
        <v>0.93968871595330739</v>
      </c>
      <c r="BI243" s="43">
        <f>_xlfn.NORM.S.INV(BH243)</f>
        <v>1.5521657535429034</v>
      </c>
      <c r="BT243" s="18"/>
      <c r="BU243" s="18">
        <v>5.1632428043916434E-2</v>
      </c>
      <c r="CF243" s="9">
        <v>18.292677405662573</v>
      </c>
    </row>
    <row r="244" spans="1:84" x14ac:dyDescent="0.2">
      <c r="A244" s="3">
        <v>44130</v>
      </c>
      <c r="B244" s="4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  <c r="G244" s="2"/>
      <c r="H244" s="9">
        <f t="shared" si="36"/>
        <v>115.03400228987189</v>
      </c>
      <c r="I244" s="9">
        <f t="shared" si="37"/>
        <v>-0.18215028987189896</v>
      </c>
      <c r="J244">
        <f t="shared" si="38"/>
        <v>157.23631129313378</v>
      </c>
      <c r="K244" s="9">
        <f t="shared" si="39"/>
        <v>12.933686706866212</v>
      </c>
      <c r="L244">
        <f t="shared" si="40"/>
        <v>1.5859586650104603E-3</v>
      </c>
      <c r="P244">
        <f t="shared" si="41"/>
        <v>7.6004506428132015E-2</v>
      </c>
      <c r="AR244" s="9">
        <v>12.030032170086486</v>
      </c>
      <c r="AS244" s="43">
        <f>STANDARDIZE(AR244,AVERAGE($AR$2:$AR$258),STDEV($AR$2:$AR$258))</f>
        <v>1.222050895730892</v>
      </c>
      <c r="AT244">
        <v>243</v>
      </c>
      <c r="AU244">
        <f t="shared" si="42"/>
        <v>0.94357976653696496</v>
      </c>
      <c r="AV244" s="43">
        <f t="shared" si="43"/>
        <v>1.585554225481004</v>
      </c>
      <c r="BE244" s="9">
        <v>18.542124767339374</v>
      </c>
      <c r="BF244" s="43">
        <f>STANDARDIZE(BE244,AVERAGE($BE$2:$BE$258),STDEV($BE$2:$BE$258))</f>
        <v>1.0316045801940807</v>
      </c>
      <c r="BG244">
        <v>243</v>
      </c>
      <c r="BH244">
        <f>(BG244-0.5)/$BG$258</f>
        <v>0.94357976653696496</v>
      </c>
      <c r="BI244" s="43">
        <f>_xlfn.NORM.S.INV(BH244)</f>
        <v>1.585554225481004</v>
      </c>
      <c r="BT244" s="18"/>
      <c r="BU244" s="18">
        <v>-0.18215028987189896</v>
      </c>
      <c r="CF244" s="9">
        <v>12.933686706866212</v>
      </c>
    </row>
    <row r="245" spans="1:84" x14ac:dyDescent="0.2">
      <c r="A245" s="3">
        <v>44131</v>
      </c>
      <c r="B245" s="4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  <c r="G245" s="2"/>
      <c r="H245" s="9">
        <f t="shared" si="36"/>
        <v>115.27776400778768</v>
      </c>
      <c r="I245" s="9">
        <f t="shared" si="37"/>
        <v>1.1214139922123252</v>
      </c>
      <c r="J245">
        <f t="shared" si="38"/>
        <v>157.22530699193013</v>
      </c>
      <c r="K245" s="9">
        <f t="shared" si="39"/>
        <v>9.5246930080698746</v>
      </c>
      <c r="L245">
        <f t="shared" si="40"/>
        <v>9.6342088619588463E-3</v>
      </c>
      <c r="P245">
        <f t="shared" si="41"/>
        <v>5.7119598249294599E-2</v>
      </c>
      <c r="AR245" s="9">
        <v>12.118331913412874</v>
      </c>
      <c r="AS245" s="43">
        <f>STANDARDIZE(AR245,AVERAGE($AR$2:$AR$258),STDEV($AR$2:$AR$258))</f>
        <v>1.2310206789284082</v>
      </c>
      <c r="AT245">
        <v>244</v>
      </c>
      <c r="AU245">
        <f t="shared" si="42"/>
        <v>0.94747081712062253</v>
      </c>
      <c r="AV245" s="43">
        <f t="shared" si="43"/>
        <v>1.6208101278939688</v>
      </c>
      <c r="BE245" s="9">
        <v>18.595229321600584</v>
      </c>
      <c r="BF245" s="43">
        <f>STANDARDIZE(BE245,AVERAGE($BE$2:$BE$258),STDEV($BE$2:$BE$258))</f>
        <v>1.0345590906448747</v>
      </c>
      <c r="BG245">
        <v>244</v>
      </c>
      <c r="BH245">
        <f>(BG245-0.5)/$BG$258</f>
        <v>0.94747081712062253</v>
      </c>
      <c r="BI245" s="43">
        <f>_xlfn.NORM.S.INV(BH245)</f>
        <v>1.6208101278939688</v>
      </c>
      <c r="BT245" s="18"/>
      <c r="BU245" s="18">
        <v>1.1214139922123252</v>
      </c>
      <c r="CF245" s="9">
        <v>9.5246930080698746</v>
      </c>
    </row>
    <row r="246" spans="1:84" x14ac:dyDescent="0.2">
      <c r="A246" s="3">
        <v>44132</v>
      </c>
      <c r="B246" s="4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  <c r="G246" s="2"/>
      <c r="H246" s="9">
        <f t="shared" si="36"/>
        <v>115.5215257257035</v>
      </c>
      <c r="I246" s="9">
        <f t="shared" si="37"/>
        <v>-4.5130497257034961</v>
      </c>
      <c r="J246">
        <f t="shared" si="38"/>
        <v>157.21430269072647</v>
      </c>
      <c r="K246" s="9">
        <f t="shared" si="39"/>
        <v>3.9457013092735167</v>
      </c>
      <c r="L246">
        <f t="shared" si="40"/>
        <v>4.0655001206425859E-2</v>
      </c>
      <c r="P246">
        <f t="shared" si="41"/>
        <v>2.4483129879256625E-2</v>
      </c>
      <c r="AR246" s="9">
        <v>12.209765323833878</v>
      </c>
      <c r="AS246" s="43">
        <f>STANDARDIZE(AR246,AVERAGE($AR$2:$AR$258),STDEV($AR$2:$AR$258))</f>
        <v>1.2403087905082391</v>
      </c>
      <c r="AT246">
        <v>245</v>
      </c>
      <c r="AU246">
        <f t="shared" si="42"/>
        <v>0.95136186770428011</v>
      </c>
      <c r="AV246" s="43">
        <f t="shared" si="43"/>
        <v>1.6582041640969802</v>
      </c>
      <c r="BE246" s="9">
        <v>18.684852092616097</v>
      </c>
      <c r="BF246" s="43">
        <f>STANDARDIZE(BE246,AVERAGE($BE$2:$BE$258),STDEV($BE$2:$BE$258))</f>
        <v>1.0395453186111618</v>
      </c>
      <c r="BG246">
        <v>245</v>
      </c>
      <c r="BH246">
        <f>(BG246-0.5)/$BG$258</f>
        <v>0.95136186770428011</v>
      </c>
      <c r="BI246" s="43">
        <f>_xlfn.NORM.S.INV(BH246)</f>
        <v>1.6582041640969802</v>
      </c>
      <c r="BT246" s="18"/>
      <c r="BU246" s="18">
        <v>-4.5130497257034961</v>
      </c>
      <c r="CF246" s="9">
        <v>3.9457013092735167</v>
      </c>
    </row>
    <row r="247" spans="1:84" x14ac:dyDescent="0.2">
      <c r="A247" s="3">
        <v>44133</v>
      </c>
      <c r="B247" s="4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  <c r="G247" s="2"/>
      <c r="H247" s="9">
        <f t="shared" si="36"/>
        <v>115.76528744361929</v>
      </c>
      <c r="I247" s="9">
        <f t="shared" si="37"/>
        <v>-0.64390344361927987</v>
      </c>
      <c r="J247">
        <f t="shared" si="38"/>
        <v>157.20329838952281</v>
      </c>
      <c r="K247" s="9">
        <f t="shared" si="39"/>
        <v>7.3967076104771934</v>
      </c>
      <c r="L247">
        <f t="shared" si="40"/>
        <v>5.5932566239759573E-3</v>
      </c>
      <c r="P247">
        <f t="shared" si="41"/>
        <v>4.4937468656454323E-2</v>
      </c>
      <c r="AR247" s="9">
        <v>14.249328837181096</v>
      </c>
      <c r="AS247" s="43">
        <f>STANDARDIZE(AR247,AVERAGE($AR$2:$AR$258),STDEV($AR$2:$AR$258))</f>
        <v>1.4474944724038934</v>
      </c>
      <c r="AT247">
        <v>246</v>
      </c>
      <c r="AU247">
        <f t="shared" si="42"/>
        <v>0.95525291828793779</v>
      </c>
      <c r="AV247" s="43">
        <f t="shared" si="43"/>
        <v>1.6980720533929916</v>
      </c>
      <c r="BE247" s="9">
        <v>19.547107670950339</v>
      </c>
      <c r="BF247" s="43">
        <f>STANDARDIZE(BE247,AVERAGE($BE$2:$BE$258),STDEV($BE$2:$BE$258))</f>
        <v>1.0875175340432521</v>
      </c>
      <c r="BG247">
        <v>246</v>
      </c>
      <c r="BH247">
        <f>(BG247-0.5)/$BG$258</f>
        <v>0.95525291828793779</v>
      </c>
      <c r="BI247" s="43">
        <f>_xlfn.NORM.S.INV(BH247)</f>
        <v>1.6980720533929916</v>
      </c>
      <c r="BT247" s="18"/>
      <c r="BU247" s="18">
        <v>-0.64390344361927987</v>
      </c>
      <c r="CF247" s="9">
        <v>7.3967076104771934</v>
      </c>
    </row>
    <row r="248" spans="1:84" x14ac:dyDescent="0.2">
      <c r="A248" s="3">
        <v>44134</v>
      </c>
      <c r="B248" s="4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  <c r="G248" s="2"/>
      <c r="H248" s="9">
        <f t="shared" si="36"/>
        <v>116.00904916153509</v>
      </c>
      <c r="I248" s="9">
        <f t="shared" si="37"/>
        <v>-7.3365331615350868</v>
      </c>
      <c r="J248">
        <f t="shared" si="38"/>
        <v>157.19229408831919</v>
      </c>
      <c r="K248" s="9">
        <f t="shared" si="39"/>
        <v>7.7577029116808092</v>
      </c>
      <c r="L248">
        <f t="shared" si="40"/>
        <v>6.7510474879730276E-2</v>
      </c>
      <c r="P248">
        <f t="shared" si="41"/>
        <v>4.703063384524226E-2</v>
      </c>
      <c r="AR248" s="9">
        <v>14.25033373425488</v>
      </c>
      <c r="AS248" s="43">
        <f>STANDARDIZE(AR248,AVERAGE($AR$2:$AR$258),STDEV($AR$2:$AR$258))</f>
        <v>1.4475965532089796</v>
      </c>
      <c r="AT248">
        <v>247</v>
      </c>
      <c r="AU248">
        <f t="shared" si="42"/>
        <v>0.95914396887159536</v>
      </c>
      <c r="AV248" s="43">
        <f t="shared" si="43"/>
        <v>1.7408375250838719</v>
      </c>
      <c r="BE248" s="9">
        <v>19.591686104458915</v>
      </c>
      <c r="BF248" s="43">
        <f>STANDARDIZE(BE248,AVERAGE($BE$2:$BE$258),STDEV($BE$2:$BE$258))</f>
        <v>1.0899976875727078</v>
      </c>
      <c r="BG248">
        <v>247</v>
      </c>
      <c r="BH248">
        <f>(BG248-0.5)/$BG$258</f>
        <v>0.95914396887159536</v>
      </c>
      <c r="BI248" s="43">
        <f>_xlfn.NORM.S.INV(BH248)</f>
        <v>1.7408375250838719</v>
      </c>
      <c r="BT248" s="18"/>
      <c r="BU248" s="18">
        <v>-7.3365331615350868</v>
      </c>
      <c r="CF248" s="9">
        <v>7.7577029116808092</v>
      </c>
    </row>
    <row r="249" spans="1:84" x14ac:dyDescent="0.2">
      <c r="A249" s="3">
        <v>44137</v>
      </c>
      <c r="B249" s="4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  <c r="G249" s="2"/>
      <c r="H249" s="9">
        <f t="shared" si="36"/>
        <v>116.25281087945089</v>
      </c>
      <c r="I249" s="9">
        <f t="shared" si="37"/>
        <v>-7.6701468794508969</v>
      </c>
      <c r="J249">
        <f t="shared" si="38"/>
        <v>157.18128978711553</v>
      </c>
      <c r="K249" s="9">
        <f t="shared" si="39"/>
        <v>16.42871121288448</v>
      </c>
      <c r="L249">
        <f t="shared" si="40"/>
        <v>7.0638779680805189E-2</v>
      </c>
      <c r="P249">
        <f t="shared" si="41"/>
        <v>9.4629981673028607E-2</v>
      </c>
      <c r="AR249" s="9">
        <v>14.413225555096886</v>
      </c>
      <c r="AS249" s="43">
        <f>STANDARDIZE(AR249,AVERAGE($AR$2:$AR$258),STDEV($AR$2:$AR$258))</f>
        <v>1.4641436490731281</v>
      </c>
      <c r="AT249">
        <v>248</v>
      </c>
      <c r="AU249">
        <f t="shared" si="42"/>
        <v>0.96303501945525294</v>
      </c>
      <c r="AV249" s="43">
        <f t="shared" si="43"/>
        <v>1.7870465756496254</v>
      </c>
      <c r="BE249" s="9">
        <v>20.51044297215401</v>
      </c>
      <c r="BF249" s="43">
        <f>STANDARDIZE(BE249,AVERAGE($BE$2:$BE$258),STDEV($BE$2:$BE$258))</f>
        <v>1.1411133932802058</v>
      </c>
      <c r="BG249">
        <v>248</v>
      </c>
      <c r="BH249">
        <f>(BG249-0.5)/$BG$258</f>
        <v>0.96303501945525294</v>
      </c>
      <c r="BI249" s="43">
        <f>_xlfn.NORM.S.INV(BH249)</f>
        <v>1.7870465756496254</v>
      </c>
      <c r="BT249" s="18"/>
      <c r="BU249" s="18">
        <v>-7.6701468794508969</v>
      </c>
      <c r="CF249" s="9">
        <v>16.42871121288448</v>
      </c>
    </row>
    <row r="250" spans="1:84" x14ac:dyDescent="0.2">
      <c r="A250" s="3">
        <v>44138</v>
      </c>
      <c r="B250" s="4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  <c r="G250" s="2"/>
      <c r="H250" s="9">
        <f t="shared" si="36"/>
        <v>116.49657259736668</v>
      </c>
      <c r="I250" s="9">
        <f t="shared" si="37"/>
        <v>-6.2467785973666849</v>
      </c>
      <c r="J250">
        <f t="shared" si="38"/>
        <v>157.17028548591188</v>
      </c>
      <c r="K250" s="9">
        <f t="shared" si="39"/>
        <v>22.039721514088114</v>
      </c>
      <c r="L250">
        <f t="shared" si="40"/>
        <v>5.6660229200670299E-2</v>
      </c>
      <c r="P250">
        <f t="shared" si="41"/>
        <v>0.12298264970263695</v>
      </c>
      <c r="AR250" s="9">
        <v>19.30901842676009</v>
      </c>
      <c r="AS250" s="43">
        <f>STANDARDIZE(AR250,AVERAGE($AR$2:$AR$258),STDEV($AR$2:$AR$258))</f>
        <v>1.9614746602906947</v>
      </c>
      <c r="AT250">
        <v>249</v>
      </c>
      <c r="AU250">
        <f t="shared" si="42"/>
        <v>0.96692607003891051</v>
      </c>
      <c r="AV250" s="43">
        <f t="shared" si="43"/>
        <v>1.8374203838470637</v>
      </c>
      <c r="BE250" s="9">
        <v>21.750722815291766</v>
      </c>
      <c r="BF250" s="43">
        <f>STANDARDIZE(BE250,AVERAGE($BE$2:$BE$258),STDEV($BE$2:$BE$258))</f>
        <v>1.2101172632766484</v>
      </c>
      <c r="BG250">
        <v>249</v>
      </c>
      <c r="BH250">
        <f>(BG250-0.5)/$BG$258</f>
        <v>0.96692607003891051</v>
      </c>
      <c r="BI250" s="43">
        <f>_xlfn.NORM.S.INV(BH250)</f>
        <v>1.8374203838470637</v>
      </c>
      <c r="BT250" s="18"/>
      <c r="BU250" s="18">
        <v>-6.2467785973666849</v>
      </c>
      <c r="CF250" s="9">
        <v>22.039721514088114</v>
      </c>
    </row>
    <row r="251" spans="1:84" x14ac:dyDescent="0.2">
      <c r="A251" s="3">
        <v>44139</v>
      </c>
      <c r="B251" s="4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  <c r="G251" s="2"/>
      <c r="H251" s="9">
        <f t="shared" si="36"/>
        <v>116.7403343152825</v>
      </c>
      <c r="I251" s="9">
        <f t="shared" si="37"/>
        <v>-1.9883123152824993</v>
      </c>
      <c r="J251">
        <f t="shared" si="38"/>
        <v>157.15928118470822</v>
      </c>
      <c r="K251" s="9">
        <f t="shared" si="39"/>
        <v>21.750722815291766</v>
      </c>
      <c r="L251">
        <f t="shared" si="40"/>
        <v>1.7327035119978098E-2</v>
      </c>
      <c r="P251">
        <f t="shared" si="41"/>
        <v>0.12157354160749875</v>
      </c>
      <c r="AR251" s="9">
        <v>19.754929144675884</v>
      </c>
      <c r="AS251" s="43">
        <f>STANDARDIZE(AR251,AVERAGE($AR$2:$AR$258),STDEV($AR$2:$AR$258))</f>
        <v>2.0067717621222259</v>
      </c>
      <c r="AT251">
        <v>250</v>
      </c>
      <c r="AU251">
        <f t="shared" si="42"/>
        <v>0.97081712062256809</v>
      </c>
      <c r="AV251" s="43">
        <f t="shared" si="43"/>
        <v>1.8929406788672947</v>
      </c>
      <c r="BE251" s="9">
        <v>22.039721514088114</v>
      </c>
      <c r="BF251" s="43">
        <f>STANDARDIZE(BE251,AVERAGE($BE$2:$BE$258),STDEV($BE$2:$BE$258))</f>
        <v>1.2261959158091555</v>
      </c>
      <c r="BG251">
        <v>250</v>
      </c>
      <c r="BH251">
        <f>(BG251-0.5)/$BG$258</f>
        <v>0.97081712062256809</v>
      </c>
      <c r="BI251" s="43">
        <f>_xlfn.NORM.S.INV(BH251)</f>
        <v>1.8929406788672947</v>
      </c>
      <c r="BT251" s="18"/>
      <c r="BU251" s="18">
        <v>-1.9883123152824993</v>
      </c>
      <c r="CF251" s="9">
        <v>21.750722815291766</v>
      </c>
    </row>
    <row r="252" spans="1:84" x14ac:dyDescent="0.2">
      <c r="A252" s="3">
        <v>44140</v>
      </c>
      <c r="B252" s="4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  <c r="G252" s="2"/>
      <c r="H252" s="9">
        <f t="shared" si="36"/>
        <v>116.98409603319828</v>
      </c>
      <c r="I252" s="9">
        <f t="shared" si="37"/>
        <v>1.840900966801712</v>
      </c>
      <c r="J252">
        <f t="shared" si="38"/>
        <v>157.14827688350456</v>
      </c>
      <c r="K252" s="9">
        <f t="shared" si="39"/>
        <v>26.131722116495439</v>
      </c>
      <c r="L252">
        <f t="shared" si="40"/>
        <v>1.5492539560524559E-2</v>
      </c>
      <c r="P252">
        <f t="shared" si="41"/>
        <v>0.14257814414597109</v>
      </c>
      <c r="AR252" s="9">
        <v>20.057767580507488</v>
      </c>
      <c r="AS252" s="43">
        <f>STANDARDIZE(AR252,AVERAGE($AR$2:$AR$258),STDEV($AR$2:$AR$258))</f>
        <v>2.0375351031122855</v>
      </c>
      <c r="AT252">
        <v>251</v>
      </c>
      <c r="AU252">
        <f t="shared" si="42"/>
        <v>0.97470817120622566</v>
      </c>
      <c r="AV252" s="43">
        <f t="shared" si="43"/>
        <v>1.954995024088507</v>
      </c>
      <c r="BE252" s="9">
        <v>26.131722116495439</v>
      </c>
      <c r="BF252" s="43">
        <f>STANDARDIZE(BE252,AVERAGE($BE$2:$BE$258),STDEV($BE$2:$BE$258))</f>
        <v>1.453857341701182</v>
      </c>
      <c r="BG252">
        <v>251</v>
      </c>
      <c r="BH252">
        <f>(BG252-0.5)/$BG$258</f>
        <v>0.97470817120622566</v>
      </c>
      <c r="BI252" s="43">
        <f>_xlfn.NORM.S.INV(BH252)</f>
        <v>1.954995024088507</v>
      </c>
      <c r="BT252" s="18"/>
      <c r="BU252" s="18">
        <v>1.840900966801712</v>
      </c>
      <c r="CF252" s="9">
        <v>26.131722116495439</v>
      </c>
    </row>
    <row r="253" spans="1:84" x14ac:dyDescent="0.2">
      <c r="A253" s="3">
        <v>44141</v>
      </c>
      <c r="B253" s="4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  <c r="G253" s="2"/>
      <c r="H253" s="9">
        <f t="shared" si="36"/>
        <v>117.22785775111409</v>
      </c>
      <c r="I253" s="9">
        <f t="shared" si="37"/>
        <v>1.4621442488859202</v>
      </c>
      <c r="J253">
        <f t="shared" si="38"/>
        <v>157.13727258230091</v>
      </c>
      <c r="K253" s="9">
        <f t="shared" si="39"/>
        <v>27.132731417699091</v>
      </c>
      <c r="L253">
        <f t="shared" si="40"/>
        <v>1.2319017813193061E-2</v>
      </c>
      <c r="P253">
        <f t="shared" si="41"/>
        <v>0.14724442844044813</v>
      </c>
      <c r="AR253" s="9">
        <v>20.09107501633909</v>
      </c>
      <c r="AS253" s="43">
        <f>STANDARDIZE(AR253,AVERAGE($AR$2:$AR$258),STDEV($AR$2:$AR$258))</f>
        <v>2.0409185838226462</v>
      </c>
      <c r="AT253">
        <v>252</v>
      </c>
      <c r="AU253">
        <f t="shared" si="42"/>
        <v>0.97859922178988323</v>
      </c>
      <c r="AV253" s="43">
        <f t="shared" si="43"/>
        <v>2.0256412963396584</v>
      </c>
      <c r="BE253" s="9">
        <v>27.132731417699091</v>
      </c>
      <c r="BF253" s="43">
        <f>STANDARDIZE(BE253,AVERAGE($BE$2:$BE$258),STDEV($BE$2:$BE$258))</f>
        <v>1.509549221294048</v>
      </c>
      <c r="BG253">
        <v>252</v>
      </c>
      <c r="BH253">
        <f>(BG253-0.5)/$BG$258</f>
        <v>0.97859922178988323</v>
      </c>
      <c r="BI253" s="43">
        <f>_xlfn.NORM.S.INV(BH253)</f>
        <v>2.0256412963396584</v>
      </c>
      <c r="BT253" s="18"/>
      <c r="BU253" s="18">
        <v>1.4621442488859202</v>
      </c>
      <c r="CF253" s="9">
        <v>27.132731417699091</v>
      </c>
    </row>
    <row r="254" spans="1:84" x14ac:dyDescent="0.2">
      <c r="A254" s="3">
        <v>44144</v>
      </c>
      <c r="B254" s="4">
        <v>253</v>
      </c>
      <c r="C254" s="32">
        <v>116.32</v>
      </c>
      <c r="D254" s="2"/>
      <c r="E254" s="32">
        <v>196.99</v>
      </c>
      <c r="F254" s="2"/>
      <c r="G254" s="2"/>
      <c r="H254" s="9">
        <f t="shared" si="36"/>
        <v>117.47161946902989</v>
      </c>
      <c r="I254" s="9">
        <f t="shared" si="37"/>
        <v>-1.151619469029896</v>
      </c>
      <c r="J254">
        <f t="shared" si="38"/>
        <v>157.12626828109725</v>
      </c>
      <c r="K254" s="9">
        <f t="shared" si="39"/>
        <v>39.863731718902756</v>
      </c>
      <c r="L254">
        <f t="shared" si="40"/>
        <v>9.900442477904883E-3</v>
      </c>
      <c r="P254">
        <f t="shared" si="41"/>
        <v>0.20236424041272527</v>
      </c>
      <c r="AR254" s="9">
        <v>21.332252298423285</v>
      </c>
      <c r="AS254" s="43">
        <f>STANDARDIZE(AR254,AVERAGE($AR$2:$AR$258),STDEV($AR$2:$AR$258))</f>
        <v>2.1670015225784893</v>
      </c>
      <c r="AT254">
        <v>253</v>
      </c>
      <c r="AU254">
        <f t="shared" si="42"/>
        <v>0.98249027237354081</v>
      </c>
      <c r="AV254" s="43">
        <f t="shared" si="43"/>
        <v>2.1081333635267789</v>
      </c>
      <c r="BE254" s="9">
        <v>39.863731718902756</v>
      </c>
      <c r="BF254" s="43">
        <f>STANDARDIZE(BE254,AVERAGE($BE$2:$BE$258),STDEV($BE$2:$BE$258))</f>
        <v>2.2178476706879069</v>
      </c>
      <c r="BG254">
        <v>253</v>
      </c>
      <c r="BH254">
        <f>(BG254-0.5)/$BG$258</f>
        <v>0.98249027237354081</v>
      </c>
      <c r="BI254" s="43">
        <f t="shared" ref="BI254:BI258" si="44">_xlfn.NORM.S.INV(BH254)</f>
        <v>2.1081333635267789</v>
      </c>
      <c r="BT254" s="18"/>
      <c r="BU254" s="18">
        <v>-1.151619469029896</v>
      </c>
      <c r="CF254" s="9">
        <v>39.863731718902756</v>
      </c>
    </row>
    <row r="255" spans="1:84" x14ac:dyDescent="0.2">
      <c r="A255" s="3">
        <v>44145</v>
      </c>
      <c r="B255" s="4">
        <v>254</v>
      </c>
      <c r="C255" s="32">
        <v>115.97</v>
      </c>
      <c r="D255" s="2"/>
      <c r="E255" s="32">
        <v>201.98</v>
      </c>
      <c r="F255" s="2"/>
      <c r="G255" s="2"/>
      <c r="H255" s="9">
        <f t="shared" si="36"/>
        <v>117.71538118694568</v>
      </c>
      <c r="I255" s="9">
        <f t="shared" si="37"/>
        <v>-1.7453811869456786</v>
      </c>
      <c r="J255">
        <f t="shared" si="38"/>
        <v>157.1152639798936</v>
      </c>
      <c r="K255" s="9">
        <f t="shared" si="39"/>
        <v>44.864736020106392</v>
      </c>
      <c r="L255">
        <f t="shared" si="40"/>
        <v>1.5050281856908499E-2</v>
      </c>
      <c r="P255">
        <f t="shared" si="41"/>
        <v>0.22212464610410138</v>
      </c>
      <c r="AR255" s="9">
        <v>21.508585862591701</v>
      </c>
      <c r="AS255" s="43">
        <f>STANDARDIZE(AR255,AVERAGE($AR$2:$AR$258),STDEV($AR$2:$AR$258))</f>
        <v>2.1849140756783272</v>
      </c>
      <c r="AT255">
        <v>254</v>
      </c>
      <c r="AU255">
        <f t="shared" si="42"/>
        <v>0.98638132295719849</v>
      </c>
      <c r="AV255" s="43">
        <f t="shared" si="43"/>
        <v>2.2080992672399162</v>
      </c>
      <c r="BE255" s="9">
        <v>40.146744622513694</v>
      </c>
      <c r="BF255" s="43">
        <f>STANDARDIZE(BE255,AVERAGE($BE$2:$BE$258),STDEV($BE$2:$BE$258))</f>
        <v>2.2335932991572682</v>
      </c>
      <c r="BG255">
        <v>254</v>
      </c>
      <c r="BH255">
        <f>(BG255-0.5)/$BG$258</f>
        <v>0.98638132295719849</v>
      </c>
      <c r="BI255" s="43">
        <f t="shared" si="44"/>
        <v>2.2080992672399162</v>
      </c>
      <c r="BT255" s="18"/>
      <c r="BU255" s="18">
        <v>-1.7453811869456786</v>
      </c>
      <c r="CF255" s="9">
        <v>44.864736020106392</v>
      </c>
    </row>
    <row r="256" spans="1:84" x14ac:dyDescent="0.2">
      <c r="A256" s="3">
        <v>44146</v>
      </c>
      <c r="B256" s="4">
        <v>255</v>
      </c>
      <c r="C256" s="32">
        <v>119.49</v>
      </c>
      <c r="D256" s="2"/>
      <c r="E256" s="32">
        <v>199.29</v>
      </c>
      <c r="F256" s="2"/>
      <c r="G256" s="2"/>
      <c r="H256" s="9">
        <f t="shared" si="36"/>
        <v>117.95914290486148</v>
      </c>
      <c r="I256" s="9">
        <f t="shared" si="37"/>
        <v>1.530857095138515</v>
      </c>
      <c r="J256">
        <f t="shared" si="38"/>
        <v>157.10425967868997</v>
      </c>
      <c r="K256" s="9">
        <f t="shared" si="39"/>
        <v>42.185740321310021</v>
      </c>
      <c r="L256">
        <f t="shared" si="40"/>
        <v>1.2811591724315969E-2</v>
      </c>
      <c r="P256">
        <f t="shared" si="41"/>
        <v>0.21168016619654786</v>
      </c>
      <c r="AR256" s="9">
        <v>23.290453708844282</v>
      </c>
      <c r="AS256" s="43">
        <f>STANDARDIZE(AR256,AVERAGE($AR$2:$AR$258),STDEV($AR$2:$AR$258))</f>
        <v>2.365922169987638</v>
      </c>
      <c r="AT256">
        <v>255</v>
      </c>
      <c r="AU256">
        <f t="shared" si="42"/>
        <v>0.99027237354085607</v>
      </c>
      <c r="AV256" s="43">
        <f t="shared" si="43"/>
        <v>2.3366910755775656</v>
      </c>
      <c r="BE256" s="9">
        <v>42.185740321310021</v>
      </c>
      <c r="BF256" s="43">
        <f>STANDARDIZE(BE256,AVERAGE($BE$2:$BE$258),STDEV($BE$2:$BE$258))</f>
        <v>2.3470343059602956</v>
      </c>
      <c r="BG256">
        <v>255</v>
      </c>
      <c r="BH256">
        <f>(BG256-0.5)/$BG$258</f>
        <v>0.99027237354085607</v>
      </c>
      <c r="BI256" s="43">
        <f t="shared" si="44"/>
        <v>2.3366910755775656</v>
      </c>
      <c r="BT256" s="18"/>
      <c r="BU256" s="18">
        <v>1.530857095138515</v>
      </c>
      <c r="CF256" s="9">
        <v>42.185740321310021</v>
      </c>
    </row>
    <row r="257" spans="1:84" x14ac:dyDescent="0.2">
      <c r="A257" s="3">
        <v>44147</v>
      </c>
      <c r="B257" s="4">
        <v>256</v>
      </c>
      <c r="C257" s="32">
        <v>119.21</v>
      </c>
      <c r="D257" s="2"/>
      <c r="E257" s="32">
        <v>197.24</v>
      </c>
      <c r="F257" s="2"/>
      <c r="G257" s="2"/>
      <c r="H257" s="9">
        <f t="shared" si="36"/>
        <v>118.20290462277728</v>
      </c>
      <c r="I257" s="9">
        <f t="shared" si="37"/>
        <v>1.0070953772227114</v>
      </c>
      <c r="J257">
        <f t="shared" si="38"/>
        <v>157.09325537748632</v>
      </c>
      <c r="K257" s="9">
        <f t="shared" si="39"/>
        <v>40.146744622513694</v>
      </c>
      <c r="L257">
        <f t="shared" si="40"/>
        <v>8.4480779902920168E-3</v>
      </c>
      <c r="P257">
        <f t="shared" si="41"/>
        <v>0.20354261114638864</v>
      </c>
      <c r="AR257" s="9">
        <v>25.15887227301269</v>
      </c>
      <c r="AS257" s="43">
        <f>STANDARDIZE(AR257,AVERAGE($AR$2:$AR$258),STDEV($AR$2:$AR$258))</f>
        <v>2.5557223756445966</v>
      </c>
      <c r="AT257">
        <v>256</v>
      </c>
      <c r="AU257">
        <f t="shared" si="42"/>
        <v>0.99416342412451364</v>
      </c>
      <c r="AV257" s="43">
        <f t="shared" si="43"/>
        <v>2.5218739841912803</v>
      </c>
      <c r="BE257" s="9">
        <v>44.457748923717332</v>
      </c>
      <c r="BF257" s="43">
        <f>STANDARDIZE(BE257,AVERAGE($BE$2:$BE$258),STDEV($BE$2:$BE$258))</f>
        <v>2.4734391549133239</v>
      </c>
      <c r="BG257">
        <v>256</v>
      </c>
      <c r="BH257">
        <f>(BG257-0.5)/$BG$258</f>
        <v>0.99416342412451364</v>
      </c>
      <c r="BI257" s="43">
        <f t="shared" si="44"/>
        <v>2.5218739841912803</v>
      </c>
      <c r="BT257" s="18"/>
      <c r="BU257" s="18">
        <v>1.0070953772227114</v>
      </c>
      <c r="CF257" s="9">
        <v>40.146744622513694</v>
      </c>
    </row>
    <row r="258" spans="1:84" x14ac:dyDescent="0.2">
      <c r="A258" s="3">
        <v>44148</v>
      </c>
      <c r="B258" s="4">
        <v>257</v>
      </c>
      <c r="C258" s="32">
        <v>119.26</v>
      </c>
      <c r="D258" s="2"/>
      <c r="E258" s="32">
        <v>201.54</v>
      </c>
      <c r="F258" s="2"/>
      <c r="G258" s="2"/>
      <c r="H258" s="9">
        <f t="shared" si="36"/>
        <v>118.44666634069308</v>
      </c>
      <c r="I258" s="9">
        <f t="shared" si="37"/>
        <v>0.81333365930692025</v>
      </c>
      <c r="J258">
        <f t="shared" si="38"/>
        <v>157.08225107628266</v>
      </c>
      <c r="K258" s="9">
        <f t="shared" si="39"/>
        <v>44.457748923717332</v>
      </c>
      <c r="L258">
        <f t="shared" si="40"/>
        <v>6.8198361504856631E-3</v>
      </c>
      <c r="P258">
        <f t="shared" si="41"/>
        <v>0.22059020007798619</v>
      </c>
      <c r="AR258" s="9">
        <v>28.177840990928502</v>
      </c>
      <c r="AS258" s="43">
        <f>STANDARDIZE(AR258,AVERAGE($AR$2:$AR$258),STDEV($AR$2:$AR$258))</f>
        <v>2.8623993133078529</v>
      </c>
      <c r="AT258">
        <v>257</v>
      </c>
      <c r="AU258">
        <f t="shared" si="42"/>
        <v>0.99805447470817121</v>
      </c>
      <c r="AV258" s="43">
        <f t="shared" si="43"/>
        <v>2.8868618330563138</v>
      </c>
      <c r="BE258" s="9">
        <v>44.864736020106392</v>
      </c>
      <c r="BF258" s="43">
        <f>STANDARDIZE(BE258,AVERAGE($BE$2:$BE$258),STDEV($BE$2:$BE$258))</f>
        <v>2.4960821776511697</v>
      </c>
      <c r="BG258">
        <v>257</v>
      </c>
      <c r="BH258">
        <f>(BG258-0.5)/$BG$258</f>
        <v>0.99805447470817121</v>
      </c>
      <c r="BI258" s="43">
        <f t="shared" si="44"/>
        <v>2.8868618330563138</v>
      </c>
      <c r="BT258" s="18"/>
      <c r="BU258" s="18">
        <v>0.81333365930692025</v>
      </c>
      <c r="CF258" s="9">
        <v>44.457748923717332</v>
      </c>
    </row>
    <row r="259" spans="1:84" x14ac:dyDescent="0.2">
      <c r="L259" s="50">
        <f>AVERAGE(L2:L258)</f>
        <v>0.1037694205491658</v>
      </c>
      <c r="P259" s="50">
        <f>AVERAGE(P2:P258)</f>
        <v>0.10030318637895658</v>
      </c>
      <c r="BI259" s="43"/>
    </row>
  </sheetData>
  <sortState xmlns:xlrd2="http://schemas.microsoft.com/office/spreadsheetml/2017/richdata2" ref="BD2:BI258">
    <sortCondition ref="BE2:BE258"/>
  </sortState>
  <pageMargins left="0.7" right="0.7" top="0.75" bottom="0.75" header="0.3" footer="0.3"/>
  <ignoredErrors>
    <ignoredError sqref="J2:J25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6050_Module3Project_Data</vt:lpstr>
      <vt:lpstr>Part 1</vt:lpstr>
      <vt:lpstr>Part 2</vt:lpstr>
      <vt:lpstr>Part 3</vt:lpstr>
    </vt:vector>
  </TitlesOfParts>
  <Manager>CPS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Microsoft Office User</cp:lastModifiedBy>
  <dcterms:created xsi:type="dcterms:W3CDTF">2020-11-08T14:21:04Z</dcterms:created>
  <dcterms:modified xsi:type="dcterms:W3CDTF">2022-06-21T21:12:14Z</dcterms:modified>
  <cp:category>Analytics</cp:category>
</cp:coreProperties>
</file>