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66925"/>
  <mc:AlternateContent xmlns:mc="http://schemas.openxmlformats.org/markup-compatibility/2006">
    <mc:Choice Requires="x15">
      <x15ac:absPath xmlns:x15ac="http://schemas.microsoft.com/office/spreadsheetml/2010/11/ac" url="E:\documents division pokhara\Template\bill\"/>
    </mc:Choice>
  </mc:AlternateContent>
  <xr:revisionPtr revIDLastSave="0" documentId="13_ncr:1_{4FCA8F2C-4483-4F13-B6A2-89DA71A7D826}" xr6:coauthVersionLast="47" xr6:coauthVersionMax="47" xr10:uidLastSave="{00000000-0000-0000-0000-000000000000}"/>
  <bookViews>
    <workbookView xWindow="-108" yWindow="-108" windowWidth="23256" windowHeight="13176" activeTab="1" xr2:uid="{CA0E83F4-00D1-4EB3-B75F-18B3971A5D3D}"/>
  </bookViews>
  <sheets>
    <sheet name="Data" sheetId="3" r:id="rId1"/>
    <sheet name="BOQ"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 hidden="1">[1]PipeDesign!$D$25:$D$26</definedName>
    <definedName name="__" hidden="1">[2]PipeDesign!$D$25:$D$26</definedName>
    <definedName name="___" hidden="1">[3]PipeDesign!$D$25:$D$26</definedName>
    <definedName name="____" hidden="1">[3]PipeDesign!$D$25:$D$26</definedName>
    <definedName name="_____" hidden="1">[3]PipeDesign!$D$25:$D$26</definedName>
    <definedName name="______" hidden="1">[3]PipeDesign!$D$25:$D$26</definedName>
    <definedName name="_______" hidden="1">[3]PipeDesign!$D$25:$D$26</definedName>
    <definedName name="________" hidden="1">[4]PipeDesign!$D$25:$D$26</definedName>
    <definedName name="_________" hidden="1">[3]PipeDesign!$D$25:$D$26</definedName>
    <definedName name="___________" hidden="1">[3]PipeDesign!$D$25:$D$26</definedName>
    <definedName name="____________" hidden="1">[3]PipeDesign!$D$25:$D$26</definedName>
    <definedName name="____________mh60" hidden="1">[5]DRates!$K$41</definedName>
    <definedName name="___________mh60" hidden="1">[5]DRates!$K$41</definedName>
    <definedName name="_________FRT1" hidden="1">#REF!</definedName>
    <definedName name="_________FRT14" hidden="1">#REF!</definedName>
    <definedName name="_________FRT8" hidden="1">#REF!</definedName>
    <definedName name="_________mh60" hidden="1">[5]DRates!$K$41</definedName>
    <definedName name="_________nHH1" hidden="1">'[4]Dmand 1'!$C$33</definedName>
    <definedName name="_________PWt1" hidden="1">[4]PipeList!$G$118</definedName>
    <definedName name="________FRT1" hidden="1">#REF!</definedName>
    <definedName name="________FRT14" hidden="1">#REF!</definedName>
    <definedName name="________FRT8" hidden="1">#REF!</definedName>
    <definedName name="________mh60" hidden="1">[6]DRates!$K$41</definedName>
    <definedName name="________nHH1" hidden="1">'[4]Dmand 1'!$C$33</definedName>
    <definedName name="________PWt1" hidden="1">[4]PipeList!$G$118</definedName>
    <definedName name="_______mh60" hidden="1">[5]DRates!$K$41</definedName>
    <definedName name="______FRT1" hidden="1">#REF!</definedName>
    <definedName name="______FRT14" hidden="1">#REF!</definedName>
    <definedName name="______FRT8" hidden="1">#REF!</definedName>
    <definedName name="______mh60" hidden="1">[5]DRates!$K$41</definedName>
    <definedName name="______nHH1" hidden="1">'[4]Dmand 1'!$C$33</definedName>
    <definedName name="______PWt1" hidden="1">[4]PipeList!$G$118</definedName>
    <definedName name="_____FRT1" hidden="1">#REF!</definedName>
    <definedName name="_____FRT14" hidden="1">#REF!</definedName>
    <definedName name="_____FRT8" hidden="1">#REF!</definedName>
    <definedName name="_____mh60" hidden="1">[5]DRates!$K$41</definedName>
    <definedName name="_____nHH1" hidden="1">'[4]Dmand 1'!$C$33</definedName>
    <definedName name="_____PWt1" hidden="1">[4]PipeList!$G$118</definedName>
    <definedName name="____FRT1" hidden="1">#REF!</definedName>
    <definedName name="____FRT14" hidden="1">#REF!</definedName>
    <definedName name="____FRT8" hidden="1">#REF!</definedName>
    <definedName name="____mh60" hidden="1">[5]DRates!$K$41</definedName>
    <definedName name="____nHH1" hidden="1">'[4]Dmand 1'!$C$33</definedName>
    <definedName name="____PWt1" hidden="1">[4]PipeList!$G$118</definedName>
    <definedName name="___FRT1" hidden="1">#REF!</definedName>
    <definedName name="___FRT14" hidden="1">#REF!</definedName>
    <definedName name="___FRT8" hidden="1">#REF!</definedName>
    <definedName name="___mh60" hidden="1">[6]DRates!$K$41</definedName>
    <definedName name="___nHH1" hidden="1">'[4]Dmand 1'!$C$33</definedName>
    <definedName name="___PWt1" hidden="1">[4]PipeList!$G$118</definedName>
    <definedName name="__123Graph_A" localSheetId="0" hidden="1">'[7]Estimate Summary'!#REF!</definedName>
    <definedName name="__123Graph_A" hidden="1">'[7]Estimate Summary'!#REF!</definedName>
    <definedName name="__123Graph_ACURRENT" hidden="1">[8]FitOutConfCentre!#REF!</definedName>
    <definedName name="__123Graph_B" localSheetId="0" hidden="1">'[7]Estimate Summary'!#REF!</definedName>
    <definedName name="__123Graph_B" hidden="1">'[7]Estimate Summary'!#REF!</definedName>
    <definedName name="__123Graph_C" localSheetId="0" hidden="1">'[7]Estimate Summary'!#REF!</definedName>
    <definedName name="__123Graph_C" hidden="1">'[7]Estimate Summary'!#REF!</definedName>
    <definedName name="__123Graph_D" localSheetId="0" hidden="1">'[7]Estimate Summary'!#REF!</definedName>
    <definedName name="__123Graph_D" hidden="1">'[7]Estimate Summary'!#REF!</definedName>
    <definedName name="__123Graph_E" localSheetId="0" hidden="1">'[7]Estimate Summary'!#REF!</definedName>
    <definedName name="__123Graph_E" hidden="1">'[7]Estimate Summary'!#REF!</definedName>
    <definedName name="__123Graph_X" localSheetId="0" hidden="1">'[7]Estimate Summary'!#REF!</definedName>
    <definedName name="__123Graph_X" hidden="1">'[7]Estimate Summary'!#REF!</definedName>
    <definedName name="__FRT1" hidden="1">#REF!</definedName>
    <definedName name="__FRT14" hidden="1">#REF!</definedName>
    <definedName name="__FRT8" hidden="1">#REF!</definedName>
    <definedName name="__mh60" hidden="1">[9]DRates!$K$41</definedName>
    <definedName name="__nHH1" hidden="1">'[4]Dmand 1'!$C$33</definedName>
    <definedName name="__PWt1" hidden="1">[4]PipeList!$G$118</definedName>
    <definedName name="_1__123Graph_AChart_5" hidden="1">'[10]SIEVE ANALYSIS_Sand'!$M$25:$M$26</definedName>
    <definedName name="_2__123Graph_BChart_5" hidden="1">'[10]SIEVE ANALYSIS_Sand'!$N$25:$N$26</definedName>
    <definedName name="_3__123Graph_CChart_5" hidden="1">'[10]SIEVE ANALYSIS_Sand'!$O$25:$O$26</definedName>
    <definedName name="_4__123Graph_DChart_5" hidden="1">'[10]SIEVE ANALYSIS_Sand'!$P$25:$P$26</definedName>
    <definedName name="_5__123Graph_XChart_5" hidden="1">'[10]SIEVE ANALYSIS_Sand'!$L$25:$L$26</definedName>
    <definedName name="_Fill" localSheetId="1" hidden="1">#REF!</definedName>
    <definedName name="_Fill" localSheetId="0" hidden="1">#REF!</definedName>
    <definedName name="_Fill" hidden="1">#REF!</definedName>
    <definedName name="_xlnm._FilterDatabase" hidden="1">#REF!</definedName>
    <definedName name="_FRT1" hidden="1">#REF!</definedName>
    <definedName name="_FRT14" hidden="1">#REF!</definedName>
    <definedName name="_FRT8" hidden="1">#REF!</definedName>
    <definedName name="_Key2" hidden="1">#REF!</definedName>
    <definedName name="_mh60" localSheetId="0" hidden="1">[29]DRates!$K$41</definedName>
    <definedName name="_mh60" hidden="1">[11]DRates!$K$41</definedName>
    <definedName name="_nHH1" hidden="1">'[4]Dmand 1'!$C$33</definedName>
    <definedName name="_Order1" hidden="1">0</definedName>
    <definedName name="_Order2" hidden="1">0</definedName>
    <definedName name="_PWt1" hidden="1">[4]PipeList!$G$118</definedName>
    <definedName name="_Sort" hidden="1">#REF!</definedName>
    <definedName name="_Table1_Out" hidden="1">'[12]FER-BPC'!$C$8:$C$27</definedName>
    <definedName name="abc" localSheetId="0" hidden="1">'[13]FRT Estimate 2 cum'!#REF!</definedName>
    <definedName name="abc" hidden="1">'[13]FRT Estimate 2 cum'!#REF!</definedName>
    <definedName name="anscount" hidden="1">1</definedName>
    <definedName name="ASASAS" hidden="1">#REF!</definedName>
    <definedName name="AVC" hidden="1">[4]FitData!$AW$11</definedName>
    <definedName name="barbed" localSheetId="0" hidden="1">[30]Features!$B$18:$B$83</definedName>
    <definedName name="barbed" hidden="1">[14]Features!$B$18:$B$83</definedName>
    <definedName name="BedCros" hidden="1">[4]FitData!$BC$11</definedName>
    <definedName name="CabCros" hidden="1">[4]FitData!$AY$11</definedName>
    <definedName name="CBC" hidden="1">'[10]SIEVE ANALYSIS_Sand'!$N$25:$N$26</definedName>
    <definedName name="CCrrm" hidden="1">[4]FitData!$W$11</definedName>
    <definedName name="CFRT1" localSheetId="0" hidden="1">'[31]FRT Estimate 2 cum'!#REF!</definedName>
    <definedName name="CFRT1" hidden="1">'[13]FRT Estimate 2 cum'!#REF!</definedName>
    <definedName name="CFRT14" hidden="1">#REF!</definedName>
    <definedName name="CFRT5" localSheetId="0" hidden="1">'[31]FRT Estimate 2 cum'!#REF!</definedName>
    <definedName name="CFRT5" hidden="1">'[13]FRT Estimate 2 cum'!#REF!</definedName>
    <definedName name="CFRT8" hidden="1">#REF!</definedName>
    <definedName name="CIN" localSheetId="0" hidden="1">[32]RtAn!$B$1</definedName>
    <definedName name="CIN" hidden="1">[15]RtAn!$B$1</definedName>
    <definedName name="CpLst" localSheetId="0" hidden="1">[33]Features!$B$18:$B$83</definedName>
    <definedName name="CpLst" hidden="1">[16]Features!$B$18:$B$83</definedName>
    <definedName name="cvbn" hidden="1">[17]Sheets!$L$63:$O$77</definedName>
    <definedName name="data1" hidden="1">#REF!</definedName>
    <definedName name="data2" hidden="1">#REF!</definedName>
    <definedName name="data3" hidden="1">#REF!</definedName>
    <definedName name="DCrrm" hidden="1">[4]FitData!$BG$11</definedName>
    <definedName name="dfc" localSheetId="1" hidden="1">#REF!</definedName>
    <definedName name="dfc" localSheetId="0" hidden="1">#REF!</definedName>
    <definedName name="dfc" hidden="1">#REF!</definedName>
    <definedName name="Di" hidden="1">#N/A</definedName>
    <definedName name="DimFRT" localSheetId="0" hidden="1">[34]Sheets!$L$63:$O$77</definedName>
    <definedName name="DimFRT" hidden="1">[18]Sheets!$L$63:$O$77</definedName>
    <definedName name="Discount" hidden="1">#REF!</definedName>
    <definedName name="display_area_2" hidden="1">#REF!</definedName>
    <definedName name="DLcost1" hidden="1">[4]PipeLineWork!$O$74</definedName>
    <definedName name="DnDem1" hidden="1">'[4]Dmand 1'!$K$33</definedName>
    <definedName name="DnPop1" hidden="1">'[4]Dmand 1'!$E$33</definedName>
    <definedName name="ExeAg" hidden="1">[4]CheckList!$E$4</definedName>
    <definedName name="FCode" hidden="1">#REF!</definedName>
    <definedName name="fd" hidden="1">#REF!</definedName>
    <definedName name="fgfgg" localSheetId="0" hidden="1">'[13]FRT Estimate 2 cum'!#REF!</definedName>
    <definedName name="fgfgg" hidden="1">'[13]FRT Estimate 2 cum'!#REF!</definedName>
    <definedName name="fgr" localSheetId="1" hidden="1">#REF!</definedName>
    <definedName name="fgr" localSheetId="0" hidden="1">#REF!</definedName>
    <definedName name="fgr" hidden="1">#REF!</definedName>
    <definedName name="Fit" localSheetId="0" hidden="1">[35]RtAn!$B$1</definedName>
    <definedName name="Fit" hidden="1">[19]RtAn!$B$1</definedName>
    <definedName name="FitWt" hidden="1">[4]Fittings!$U$162</definedName>
    <definedName name="frgd" localSheetId="1" hidden="1">#REF!</definedName>
    <definedName name="frgd" localSheetId="0" hidden="1">#REF!</definedName>
    <definedName name="frgd" hidden="1">#REF!</definedName>
    <definedName name="gfa" hidden="1">'[20]Estimate Summary'!#REF!</definedName>
    <definedName name="ghthy" localSheetId="1" hidden="1">#REF!</definedName>
    <definedName name="ghthy" localSheetId="0" hidden="1">#REF!</definedName>
    <definedName name="ghthy" hidden="1">#REF!</definedName>
    <definedName name="GICros" hidden="1">[4]FitData!$BA$11</definedName>
    <definedName name="Google_Sheet_Link_1008768986" localSheetId="0" hidden="1">col_rate_gravel_40_70_mm</definedName>
    <definedName name="Google_Sheet_Link_1008768986" hidden="1">col_rate_gravel_40_70_mm</definedName>
    <definedName name="Google_Sheet_Link_1022405078" localSheetId="0" hidden="1">d_t_clamps</definedName>
    <definedName name="Google_Sheet_Link_1022405078" hidden="1">d_t_clamps</definedName>
    <definedName name="Google_Sheet_Link_1023043602" localSheetId="0" hidden="1">adopted_rate_petrol</definedName>
    <definedName name="Google_Sheet_Link_1023043602" hidden="1">adopted_rate_petrol</definedName>
    <definedName name="Google_Sheet_Link_1032652632" localSheetId="0" hidden="1">skilled_plumber</definedName>
    <definedName name="Google_Sheet_Link_1032652632" hidden="1">skilled_plumber</definedName>
    <definedName name="Google_Sheet_Link_1040708931" localSheetId="0" hidden="1">mech_unload_hume_pipe_dia_300_mm</definedName>
    <definedName name="Google_Sheet_Link_1040708931" hidden="1">mech_unload_hume_pipe_dia_300_mm</definedName>
    <definedName name="Google_Sheet_Link_1040770357" localSheetId="0" hidden="1">col_rate_aggregate_40_mm</definedName>
    <definedName name="Google_Sheet_Link_1040770357" hidden="1">col_rate_aggregate_40_mm</definedName>
    <definedName name="Google_Sheet_Link_1042859157" localSheetId="0" hidden="1">[36]!d_t_aggregate_10_mm</definedName>
    <definedName name="Google_Sheet_Link_1042859157" hidden="1">[0]!d_t_aggregate_10_mm</definedName>
    <definedName name="Google_Sheet_Link_1049826325" localSheetId="0" hidden="1">man_load_hume_pipe_dia_1000_mm</definedName>
    <definedName name="Google_Sheet_Link_1049826325" hidden="1">man_load_hume_pipe_dia_1000_mm</definedName>
    <definedName name="Google_Sheet_Link_1050570809" localSheetId="0" hidden="1">man_load_rubble</definedName>
    <definedName name="Google_Sheet_Link_1050570809" hidden="1">man_load_rubble</definedName>
    <definedName name="Google_Sheet_Link_1055368548" localSheetId="0" hidden="1">d_t_galvanized_angle_section_100_100_mm</definedName>
    <definedName name="Google_Sheet_Link_1055368548" hidden="1">d_t_galvanized_angle_section_100_100_mm</definedName>
    <definedName name="Google_Sheet_Link_10553752" localSheetId="0" hidden="1">[36]!adopted_rate_sand</definedName>
    <definedName name="Google_Sheet_Link_10553752" hidden="1">[0]!adopted_rate_sand</definedName>
    <definedName name="Google_Sheet_Link_1065218434" localSheetId="0" hidden="1">col_rate_aggregate_20_40_mm</definedName>
    <definedName name="Google_Sheet_Link_1065218434" hidden="1">col_rate_aggregate_20_40_mm</definedName>
    <definedName name="Google_Sheet_Link_1069552102" localSheetId="0" hidden="1">[36]!petrol</definedName>
    <definedName name="Google_Sheet_Link_1069552102" hidden="1">[0]!petrol</definedName>
    <definedName name="Google_Sheet_Link_1073793731" localSheetId="0" hidden="1">[36]!adopted_rate_paint</definedName>
    <definedName name="Google_Sheet_Link_1073793731" hidden="1">[0]!adopted_rate_paint</definedName>
    <definedName name="Google_Sheet_Link_1074020783" localSheetId="0" hidden="1">[36]!collection_aggregate</definedName>
    <definedName name="Google_Sheet_Link_1074020783" hidden="1">[0]!collection_aggregate</definedName>
    <definedName name="Google_Sheet_Link_1081678620" localSheetId="0" hidden="1">[36]!adopted_rate_kerosene</definedName>
    <definedName name="Google_Sheet_Link_1081678620" hidden="1">[0]!adopted_rate_kerosene</definedName>
    <definedName name="Google_Sheet_Link_1085210553" localSheetId="0" hidden="1">adopted_rate_elastomeric_bearing</definedName>
    <definedName name="Google_Sheet_Link_1085210553" hidden="1">adopted_rate_elastomeric_bearing</definedName>
    <definedName name="Google_Sheet_Link_1092606023" localSheetId="0" hidden="1">ms_plate</definedName>
    <definedName name="Google_Sheet_Link_1092606023" hidden="1">ms_plate</definedName>
    <definedName name="Google_Sheet_Link_1098943147" localSheetId="0" hidden="1">Department</definedName>
    <definedName name="Google_Sheet_Link_1098943147" hidden="1">Department</definedName>
    <definedName name="Google_Sheet_Link_1099146551" localSheetId="0" hidden="1">[36]!generator</definedName>
    <definedName name="Google_Sheet_Link_1099146551" hidden="1">[0]!generator</definedName>
    <definedName name="Google_Sheet_Link_1128718384" localSheetId="0" hidden="1">Adopted_rate_Local_Material</definedName>
    <definedName name="Google_Sheet_Link_1128718384" hidden="1">Adopted_rate_Local_Material</definedName>
    <definedName name="Google_Sheet_Link_1150633164" localSheetId="0" hidden="1">[36]!d_t_binding_wire</definedName>
    <definedName name="Google_Sheet_Link_1150633164" hidden="1">[0]!d_t_binding_wire</definedName>
    <definedName name="Google_Sheet_Link_1154838680" localSheetId="0" hidden="1">adopted_rate_diesel</definedName>
    <definedName name="Google_Sheet_Link_1154838680" hidden="1">adopted_rate_diesel</definedName>
    <definedName name="Google_Sheet_Link_1155430195" localSheetId="0" hidden="1">Adopted_rate_HDPE110mm</definedName>
    <definedName name="Google_Sheet_Link_1155430195" hidden="1">Adopted_rate_HDPE110mm</definedName>
    <definedName name="Google_Sheet_Link_1180528003" localSheetId="0" hidden="1">galvanized_ms_clamp</definedName>
    <definedName name="Google_Sheet_Link_1180528003" hidden="1">galvanized_ms_clamp</definedName>
    <definedName name="Google_Sheet_Link_1183721734" localSheetId="0" hidden="1">d_t_gi_bolt_dia_10_mm</definedName>
    <definedName name="Google_Sheet_Link_1183721734" hidden="1">d_t_gi_bolt_dia_10_mm</definedName>
    <definedName name="Google_Sheet_Link_1184787928" localSheetId="0" hidden="1">mech_unload_hume_pipe_dia_1200_mm</definedName>
    <definedName name="Google_Sheet_Link_1184787928" hidden="1">mech_unload_hume_pipe_dia_1200_mm</definedName>
    <definedName name="Google_Sheet_Link_1193613478" localSheetId="0" hidden="1">[36]!kerosene</definedName>
    <definedName name="Google_Sheet_Link_1193613478" hidden="1">[0]!kerosene</definedName>
    <definedName name="Google_Sheet_Link_119370711" localSheetId="0" hidden="1">col_rate_gravel_40_mm</definedName>
    <definedName name="Google_Sheet_Link_119370711" hidden="1">col_rate_gravel_40_mm</definedName>
    <definedName name="Google_Sheet_Link_1201814082" localSheetId="0" hidden="1">d_t_nails_spikes</definedName>
    <definedName name="Google_Sheet_Link_1201814082" hidden="1">d_t_nails_spikes</definedName>
    <definedName name="Google_Sheet_Link_1204640603" localSheetId="0" hidden="1">man_break_aggregate_13.2_mm</definedName>
    <definedName name="Google_Sheet_Link_1204640603" hidden="1">man_break_aggregate_13.2_mm</definedName>
    <definedName name="Google_Sheet_Link_1210357579" localSheetId="0" hidden="1">[36]!d_t_electric_detonator</definedName>
    <definedName name="Google_Sheet_Link_1210357579" hidden="1">[0]!d_t_electric_detonator</definedName>
    <definedName name="Google_Sheet_Link_1213642720" localSheetId="0" hidden="1">[36]!d_t_sand</definedName>
    <definedName name="Google_Sheet_Link_1213642720" hidden="1">[0]!d_t_sand</definedName>
    <definedName name="Google_Sheet_Link_1226577192" localSheetId="0" hidden="1">adopted_rate_ply_wood_9mm_thick</definedName>
    <definedName name="Google_Sheet_Link_1226577192" hidden="1">adopted_rate_ply_wood_9mm_thick</definedName>
    <definedName name="Google_Sheet_Link_1227599662" localSheetId="0" hidden="1">t_aggregate_20_40_mm</definedName>
    <definedName name="Google_Sheet_Link_1227599662" hidden="1">t_aggregate_20_40_mm</definedName>
    <definedName name="Google_Sheet_Link_1247656321" localSheetId="0" hidden="1">Gabion_50x80_MW2.7_SW3.4_LW2.2</definedName>
    <definedName name="Google_Sheet_Link_1247656321" hidden="1">Gabion_50x80_MW2.7_SW3.4_LW2.2</definedName>
    <definedName name="Google_Sheet_Link_126170613" localSheetId="0" hidden="1">mech_unload_hume_pipe_dia_700_mm</definedName>
    <definedName name="Google_Sheet_Link_126170613" hidden="1">mech_unload_hume_pipe_dia_700_mm</definedName>
    <definedName name="Google_Sheet_Link_1278703207" localSheetId="0" hidden="1">col_rate_quarry_output_33_to_66_per</definedName>
    <definedName name="Google_Sheet_Link_1278703207" hidden="1">col_rate_quarry_output_33_to_66_per</definedName>
    <definedName name="Google_Sheet_Link_1284536141" localSheetId="0" hidden="1">[36]!unskilled</definedName>
    <definedName name="Google_Sheet_Link_1284536141" hidden="1">[0]!unskilled</definedName>
    <definedName name="Google_Sheet_Link_1298236252" localSheetId="0" hidden="1">[36]!collection_rubble</definedName>
    <definedName name="Google_Sheet_Link_1298236252" hidden="1">[0]!collection_rubble</definedName>
    <definedName name="Google_Sheet_Link_1300523173" localSheetId="0" hidden="1">mech_load_aggregate</definedName>
    <definedName name="Google_Sheet_Link_1300523173" hidden="1">mech_load_aggregate</definedName>
    <definedName name="Google_Sheet_Link_1302852741" localSheetId="0" hidden="1">adopted_rate_Gabion_100x120_MW3_SW3.9_LW2.4</definedName>
    <definedName name="Google_Sheet_Link_1302852741" hidden="1">adopted_rate_Gabion_100x120_MW3_SW3.9_LW2.4</definedName>
    <definedName name="Google_Sheet_Link_1302950721" localSheetId="0" hidden="1">d_t_ply_wood_9mm_thick</definedName>
    <definedName name="Google_Sheet_Link_1302950721" hidden="1">d_t_ply_wood_9mm_thick</definedName>
    <definedName name="Google_Sheet_Link_1307792684" localSheetId="0" hidden="1">col_rate_gravel_8_mm</definedName>
    <definedName name="Google_Sheet_Link_1307792684" hidden="1">col_rate_gravel_8_mm</definedName>
    <definedName name="Google_Sheet_Link_1308825072" localSheetId="0" hidden="1">galvanized_angle_section_100_100_mm</definedName>
    <definedName name="Google_Sheet_Link_1308825072" hidden="1">galvanized_angle_section_100_100_mm</definedName>
    <definedName name="Google_Sheet_Link_13112198" localSheetId="0" hidden="1">mech_unload_hume_pipe_dia_600_mm</definedName>
    <definedName name="Google_Sheet_Link_13112198" hidden="1">mech_unload_hume_pipe_dia_600_mm</definedName>
    <definedName name="Google_Sheet_Link_1311335819" localSheetId="0" hidden="1">mech_load_rubble</definedName>
    <definedName name="Google_Sheet_Link_1311335819" hidden="1">mech_load_rubble</definedName>
    <definedName name="Google_Sheet_Link_1330005026" localSheetId="0" hidden="1">Adopted_rate_Humepipe1200</definedName>
    <definedName name="Google_Sheet_Link_1330005026" hidden="1">Adopted_rate_Humepipe1200</definedName>
    <definedName name="Google_Sheet_Link_1331094098" localSheetId="0" hidden="1">[36]!adopted_rate_cement</definedName>
    <definedName name="Google_Sheet_Link_1331094098" hidden="1">[0]!adopted_rate_cement</definedName>
    <definedName name="Google_Sheet_Link_1343851574" localSheetId="0" hidden="1">col_rate_aggregate_40_70_mm</definedName>
    <definedName name="Google_Sheet_Link_1343851574" hidden="1">col_rate_aggregate_40_70_mm</definedName>
    <definedName name="Google_Sheet_Link_1346124346" localSheetId="0" hidden="1">adopted_rate_clamps</definedName>
    <definedName name="Google_Sheet_Link_1346124346" hidden="1">adopted_rate_clamps</definedName>
    <definedName name="Google_Sheet_Link_1348036385" localSheetId="0" hidden="1">d_t_aggregate_20_40_mm</definedName>
    <definedName name="Google_Sheet_Link_1348036385" hidden="1">d_t_aggregate_20_40_mm</definedName>
    <definedName name="Google_Sheet_Link_1355307742" localSheetId="0" hidden="1">col_rate_gravel_20_mm</definedName>
    <definedName name="Google_Sheet_Link_1355307742" hidden="1">col_rate_gravel_20_mm</definedName>
    <definedName name="Google_Sheet_Link_1357652740" localSheetId="0" hidden="1">[36]!d_t_Gabion_50x80_MW2.7_SW3.4_LW2.2</definedName>
    <definedName name="Google_Sheet_Link_1357652740" hidden="1">[0]!d_t_Gabion_50x80_MW2.7_SW3.4_LW2.2</definedName>
    <definedName name="Google_Sheet_Link_1358863078" localSheetId="0" hidden="1">corrosion_resistant_steel</definedName>
    <definedName name="Google_Sheet_Link_1358863078" hidden="1">corrosion_resistant_steel</definedName>
    <definedName name="Google_Sheet_Link_136161662" localSheetId="0" hidden="1">col_rate_aggregate</definedName>
    <definedName name="Google_Sheet_Link_136161662" hidden="1">col_rate_aggregate</definedName>
    <definedName name="Google_Sheet_Link_1362157364" localSheetId="0" hidden="1">nails_spikes</definedName>
    <definedName name="Google_Sheet_Link_1362157364" hidden="1">nails_spikes</definedName>
    <definedName name="Google_Sheet_Link_1366022361" localSheetId="0" hidden="1">adopted_rate_gi_pipe_dia_100_mm</definedName>
    <definedName name="Google_Sheet_Link_1366022361" hidden="1">adopted_rate_gi_pipe_dia_100_mm</definedName>
    <definedName name="Google_Sheet_Link_1376770433" localSheetId="0" hidden="1">gi_bolt_dia_10_mm</definedName>
    <definedName name="Google_Sheet_Link_1376770433" hidden="1">gi_bolt_dia_10_mm</definedName>
    <definedName name="Google_Sheet_Link_138171148" localSheetId="0" hidden="1">ply_wood_9mm_thick</definedName>
    <definedName name="Google_Sheet_Link_138171148" hidden="1">ply_wood_9mm_thick</definedName>
    <definedName name="Google_Sheet_Link_1387088820" localSheetId="0" hidden="1">washing_sand</definedName>
    <definedName name="Google_Sheet_Link_1387088820" hidden="1">washing_sand</definedName>
    <definedName name="Google_Sheet_Link_1406038490" localSheetId="0" hidden="1">gi_pipe_dia_100_mm</definedName>
    <definedName name="Google_Sheet_Link_1406038490" hidden="1">gi_pipe_dia_100_mm</definedName>
    <definedName name="Google_Sheet_Link_1406623150" localSheetId="0" hidden="1">stone_crusher_with_screen</definedName>
    <definedName name="Google_Sheet_Link_1406623150" hidden="1">stone_crusher_with_screen</definedName>
    <definedName name="Google_Sheet_Link_1419119194" localSheetId="0" hidden="1">[36]!adopted_rate_rubble</definedName>
    <definedName name="Google_Sheet_Link_1419119194" hidden="1">[0]!adopted_rate_rubble</definedName>
    <definedName name="Google_Sheet_Link_1423619927" localSheetId="0" hidden="1">elastomeric_bearing</definedName>
    <definedName name="Google_Sheet_Link_1423619927" hidden="1">elastomeric_bearing</definedName>
    <definedName name="Google_Sheet_Link_1424828859" localSheetId="0" hidden="1">[36]!electric_detonator</definedName>
    <definedName name="Google_Sheet_Link_1424828859" hidden="1">[0]!electric_detonator</definedName>
    <definedName name="Google_Sheet_Link_1426742860" localSheetId="0" hidden="1">[36]!name_of_road</definedName>
    <definedName name="Google_Sheet_Link_1426742860" hidden="1">[0]!name_of_road</definedName>
    <definedName name="Google_Sheet_Link_1434449953" localSheetId="0" hidden="1">Adopted_rate_Humepipe900</definedName>
    <definedName name="Google_Sheet_Link_1434449953" hidden="1">Adopted_rate_Humepipe900</definedName>
    <definedName name="Google_Sheet_Link_1460747300" localSheetId="0" hidden="1">d_t_nuts_bolts</definedName>
    <definedName name="Google_Sheet_Link_1460747300" hidden="1">d_t_nuts_bolts</definedName>
    <definedName name="Google_Sheet_Link_1464453490" localSheetId="0" hidden="1">adopted_rate_nails_spikes</definedName>
    <definedName name="Google_Sheet_Link_1464453490" hidden="1">adopted_rate_nails_spikes</definedName>
    <definedName name="Google_Sheet_Link_1472415470" localSheetId="0" hidden="1">mech_load_hume_pipe_dia_900_mm</definedName>
    <definedName name="Google_Sheet_Link_1472415470" hidden="1">mech_load_hume_pipe_dia_900_mm</definedName>
    <definedName name="Google_Sheet_Link_1475727852" localSheetId="0" hidden="1">aggregate_10_20_mm</definedName>
    <definedName name="Google_Sheet_Link_1475727852" hidden="1">aggregate_10_20_mm</definedName>
    <definedName name="Google_Sheet_Link_1478347162" localSheetId="0" hidden="1">man_break_aggregate_10_20_mm</definedName>
    <definedName name="Google_Sheet_Link_1478347162" hidden="1">man_break_aggregate_10_20_mm</definedName>
    <definedName name="Google_Sheet_Link_1482435005" localSheetId="0" hidden="1">mech_unload_hume_pipe_dia_900_mm</definedName>
    <definedName name="Google_Sheet_Link_1482435005" hidden="1">mech_unload_hume_pipe_dia_900_mm</definedName>
    <definedName name="Google_Sheet_Link_1484048350" localSheetId="0" hidden="1">ms_bar</definedName>
    <definedName name="Google_Sheet_Link_1484048350" hidden="1">ms_bar</definedName>
    <definedName name="Google_Sheet_Link_1485061519" localSheetId="0" hidden="1">adopted_rate_corrosion_resistant_steel</definedName>
    <definedName name="Google_Sheet_Link_1485061519" hidden="1">adopted_rate_corrosion_resistant_steel</definedName>
    <definedName name="Google_Sheet_Link_1494181763" localSheetId="0" hidden="1">d_t_gi_pipe_dia_100_mm</definedName>
    <definedName name="Google_Sheet_Link_1494181763" hidden="1">d_t_gi_pipe_dia_100_mm</definedName>
    <definedName name="Google_Sheet_Link_1495876847" localSheetId="0" hidden="1">adopted_rate_project_signboard</definedName>
    <definedName name="Google_Sheet_Link_1495876847" hidden="1">adopted_rate_project_signboard</definedName>
    <definedName name="Google_Sheet_Link_1496599524" localSheetId="0" hidden="1">[36]!Binding_wire</definedName>
    <definedName name="Google_Sheet_Link_1496599524" hidden="1">[0]!Binding_wire</definedName>
    <definedName name="Google_Sheet_Link_1497547698" localSheetId="0" hidden="1">[36]!collection_quarry_output_less_than_33_per</definedName>
    <definedName name="Google_Sheet_Link_1497547698" hidden="1">[0]!collection_quarry_output_less_than_33_per</definedName>
    <definedName name="Google_Sheet_Link_1503087857" localSheetId="0" hidden="1">man_load_hume_pipe_dia_900_mm</definedName>
    <definedName name="Google_Sheet_Link_1503087857" hidden="1">man_load_hume_pipe_dia_900_mm</definedName>
    <definedName name="Google_Sheet_Link_1514776979" localSheetId="0" hidden="1">d_t_preformed_continuous_chloroprene_elastomer</definedName>
    <definedName name="Google_Sheet_Link_1514776979" hidden="1">d_t_preformed_continuous_chloroprene_elastomer</definedName>
    <definedName name="Google_Sheet_Link_1516403222" localSheetId="0" hidden="1">man_load_timber</definedName>
    <definedName name="Google_Sheet_Link_1516403222" hidden="1">man_load_timber</definedName>
    <definedName name="Google_Sheet_Link_1520516494" localSheetId="0" hidden="1">mech_unload_hume_pipe_dia_1000_mm</definedName>
    <definedName name="Google_Sheet_Link_1520516494" hidden="1">mech_unload_hume_pipe_dia_1000_mm</definedName>
    <definedName name="Google_Sheet_Link_1533183668" localSheetId="0" hidden="1">man_load_hume_pipe_dia_600_mm</definedName>
    <definedName name="Google_Sheet_Link_1533183668" hidden="1">man_load_hume_pipe_dia_600_mm</definedName>
    <definedName name="Google_Sheet_Link_1535888323" localSheetId="0" hidden="1">Ministry</definedName>
    <definedName name="Google_Sheet_Link_1535888323" hidden="1">Ministry</definedName>
    <definedName name="Google_Sheet_Link_1545303002" localSheetId="0" hidden="1">Office</definedName>
    <definedName name="Google_Sheet_Link_1545303002" hidden="1">Office</definedName>
    <definedName name="Google_Sheet_Link_1545999596" localSheetId="0" hidden="1">mech_crush_aggregate_13.2_mm</definedName>
    <definedName name="Google_Sheet_Link_1545999596" hidden="1">mech_crush_aggregate_13.2_mm</definedName>
    <definedName name="Google_Sheet_Link_1547029505" localSheetId="0" hidden="1">mech_load_hume_pipe_dia_700_mm</definedName>
    <definedName name="Google_Sheet_Link_1547029505" hidden="1">mech_load_hume_pipe_dia_700_mm</definedName>
    <definedName name="Google_Sheet_Link_1549013037" localSheetId="0" hidden="1">[36]!adopted_rate_ms_pipes_dia_40mm</definedName>
    <definedName name="Google_Sheet_Link_1549013037" hidden="1">[0]!adopted_rate_ms_pipes_dia_40mm</definedName>
    <definedName name="Google_Sheet_Link_1550159328" localSheetId="0" hidden="1">[36]!d_t_fuse_wire_blasting</definedName>
    <definedName name="Google_Sheet_Link_1550159328" hidden="1">[0]!d_t_fuse_wire_blasting</definedName>
    <definedName name="Google_Sheet_Link_1550246263" localSheetId="0" hidden="1">mech_load_hume_pipe_dia_300_mm</definedName>
    <definedName name="Google_Sheet_Link_1550246263" hidden="1">mech_load_hume_pipe_dia_300_mm</definedName>
    <definedName name="Google_Sheet_Link_1556924546" localSheetId="0" hidden="1">d_t_corrosion_resistant_steel</definedName>
    <definedName name="Google_Sheet_Link_1556924546" hidden="1">d_t_corrosion_resistant_steel</definedName>
    <definedName name="Google_Sheet_Link_1559360960" localSheetId="0" hidden="1">[36]!electricity</definedName>
    <definedName name="Google_Sheet_Link_1559360960" hidden="1">[0]!electricity</definedName>
    <definedName name="Google_Sheet_Link_156430421" localSheetId="0" hidden="1">[36]!collection_quarry_output_33_to_66_per</definedName>
    <definedName name="Google_Sheet_Link_156430421" hidden="1">[0]!collection_quarry_output_33_to_66_per</definedName>
    <definedName name="Google_Sheet_Link_1570439074" localSheetId="0" hidden="1">[36]!d_t_geotextile</definedName>
    <definedName name="Google_Sheet_Link_1570439074" hidden="1">[0]!d_t_geotextile</definedName>
    <definedName name="Google_Sheet_Link_1573965039" localSheetId="0" hidden="1">d_t_ply_wood_12mm_thick</definedName>
    <definedName name="Google_Sheet_Link_1573965039" hidden="1">d_t_ply_wood_12mm_thick</definedName>
    <definedName name="Google_Sheet_Link_157584075" localSheetId="0" hidden="1">[36]!tractor</definedName>
    <definedName name="Google_Sheet_Link_157584075" hidden="1">[0]!tractor</definedName>
    <definedName name="Google_Sheet_Link_1580128069" localSheetId="0" hidden="1">[36]!driller</definedName>
    <definedName name="Google_Sheet_Link_1580128069" hidden="1">[0]!driller</definedName>
    <definedName name="Google_Sheet_Link_1581531059" localSheetId="0" hidden="1">preformed_continuous_chloroprene_elastomer</definedName>
    <definedName name="Google_Sheet_Link_1581531059" hidden="1">preformed_continuous_chloroprene_elastomer</definedName>
    <definedName name="Google_Sheet_Link_1592315888" localSheetId="0" hidden="1">no_blast_rubble</definedName>
    <definedName name="Google_Sheet_Link_1592315888" hidden="1">no_blast_rubble</definedName>
    <definedName name="Google_Sheet_Link_1610905072" localSheetId="0" hidden="1">adopted_rate_stone_dust</definedName>
    <definedName name="Google_Sheet_Link_1610905072" hidden="1">adopted_rate_stone_dust</definedName>
    <definedName name="Google_Sheet_Link_1611900687" localSheetId="0" hidden="1">aggregate_10_mm</definedName>
    <definedName name="Google_Sheet_Link_1611900687" hidden="1">aggregate_10_mm</definedName>
    <definedName name="Google_Sheet_Link_161381743" localSheetId="0" hidden="1">[36]!d_t_ms_bar</definedName>
    <definedName name="Google_Sheet_Link_161381743" hidden="1">[0]!d_t_ms_bar</definedName>
    <definedName name="Google_Sheet_Link_1634460300" localSheetId="0" hidden="1">[36]!admixture</definedName>
    <definedName name="Google_Sheet_Link_1634460300" hidden="1">[0]!admixture</definedName>
    <definedName name="Google_Sheet_Link_163847182" localSheetId="0" hidden="1">[36]!collection_gravel_8_mm</definedName>
    <definedName name="Google_Sheet_Link_163847182" hidden="1">[0]!collection_gravel_8_mm</definedName>
    <definedName name="Google_Sheet_Link_1641824123" localSheetId="0" hidden="1">Mechanical_Broomer</definedName>
    <definedName name="Google_Sheet_Link_1641824123" hidden="1">Mechanical_Broomer</definedName>
    <definedName name="Google_Sheet_Link_164390368" localSheetId="0" hidden="1">[36]!Bitumen_Distributer</definedName>
    <definedName name="Google_Sheet_Link_164390368" hidden="1">[0]!Bitumen_Distributer</definedName>
    <definedName name="Google_Sheet_Link_1649850797" localSheetId="0" hidden="1">[36]!excavator</definedName>
    <definedName name="Google_Sheet_Link_1649850797" hidden="1">[0]!excavator</definedName>
    <definedName name="Google_Sheet_Link_1659853452" localSheetId="0" hidden="1">man_load_hume_pipe_dia_1200_mm</definedName>
    <definedName name="Google_Sheet_Link_1659853452" hidden="1">man_load_hume_pipe_dia_1200_mm</definedName>
    <definedName name="Google_Sheet_Link_1661849910" localSheetId="0" hidden="1">washing_rubble</definedName>
    <definedName name="Google_Sheet_Link_1661849910" hidden="1">washing_rubble</definedName>
    <definedName name="Google_Sheet_Link_1678315717" localSheetId="0" hidden="1">adopted_rate_CappingLayerMaterial</definedName>
    <definedName name="Google_Sheet_Link_1678315717" hidden="1">adopted_rate_CappingLayerMaterial</definedName>
    <definedName name="Google_Sheet_Link_1679897079" localSheetId="0" hidden="1">col_rate_aggregate_10_20_mm</definedName>
    <definedName name="Google_Sheet_Link_1679897079" hidden="1">col_rate_aggregate_10_20_mm</definedName>
    <definedName name="Google_Sheet_Link_1680419558" localSheetId="0" hidden="1">[36]!d_t_project_signboard</definedName>
    <definedName name="Google_Sheet_Link_1680419558" hidden="1">[0]!d_t_project_signboard</definedName>
    <definedName name="Google_Sheet_Link_1686847665" localSheetId="0" hidden="1">Adopted_rate_Humepipe450</definedName>
    <definedName name="Google_Sheet_Link_1686847665" hidden="1">Adopted_rate_Humepipe450</definedName>
    <definedName name="Google_Sheet_Link_1690017183" localSheetId="0" hidden="1">[36]!d_t_ms_pipes_dia_40mm</definedName>
    <definedName name="Google_Sheet_Link_1690017183" hidden="1">[0]!d_t_ms_pipes_dia_40mm</definedName>
    <definedName name="Google_Sheet_Link_1727011564" localSheetId="0" hidden="1">Crane_10T</definedName>
    <definedName name="Google_Sheet_Link_1727011564" hidden="1">Crane_10T</definedName>
    <definedName name="Google_Sheet_Link_1727418198" localSheetId="0" hidden="1">col_rate_quarry_output_more_than_66_per</definedName>
    <definedName name="Google_Sheet_Link_1727418198" hidden="1">col_rate_quarry_output_more_than_66_per</definedName>
    <definedName name="Google_Sheet_Link_1738020507" localSheetId="0" hidden="1">borrow_pit_material</definedName>
    <definedName name="Google_Sheet_Link_1738020507" hidden="1">borrow_pit_material</definedName>
    <definedName name="Google_Sheet_Link_1745415695" localSheetId="0" hidden="1">[36]!d_t_diesel</definedName>
    <definedName name="Google_Sheet_Link_1745415695" hidden="1">[0]!d_t_diesel</definedName>
    <definedName name="Google_Sheet_Link_1749271504" localSheetId="0" hidden="1">Electric_Heating_Plate</definedName>
    <definedName name="Google_Sheet_Link_1749271504" hidden="1">Electric_Heating_Plate</definedName>
    <definedName name="Google_Sheet_Link_174987131" localSheetId="0" hidden="1">[36]!d_t_admixture</definedName>
    <definedName name="Google_Sheet_Link_174987131" hidden="1">[0]!d_t_admixture</definedName>
    <definedName name="Google_Sheet_Link_1768608298" localSheetId="0" hidden="1">adopted_rate_planks_38mm_thick</definedName>
    <definedName name="Google_Sheet_Link_1768608298" hidden="1">adopted_rate_planks_38mm_thick</definedName>
    <definedName name="Google_Sheet_Link_1769318256" localSheetId="0" hidden="1">planks_38mm_thick</definedName>
    <definedName name="Google_Sheet_Link_1769318256" hidden="1">planks_38mm_thick</definedName>
    <definedName name="Google_Sheet_Link_176944506" localSheetId="0" hidden="1">ms_pipes_dia_40mm</definedName>
    <definedName name="Google_Sheet_Link_176944506" hidden="1">ms_pipes_dia_40mm</definedName>
    <definedName name="Google_Sheet_Link_1774836432" localSheetId="0" hidden="1">man_break_aggregate_40_70_mm</definedName>
    <definedName name="Google_Sheet_Link_1774836432" hidden="1">man_break_aggregate_40_70_mm</definedName>
    <definedName name="Google_Sheet_Link_1779241120" localSheetId="0" hidden="1">[36]!adopted_rate_ms_bar</definedName>
    <definedName name="Google_Sheet_Link_1779241120" hidden="1">[0]!adopted_rate_ms_bar</definedName>
    <definedName name="Google_Sheet_Link_1779991210" localSheetId="0" hidden="1">[36]!d_t_sub_base_material</definedName>
    <definedName name="Google_Sheet_Link_1779991210" hidden="1">[0]!d_t_sub_base_material</definedName>
    <definedName name="Google_Sheet_Link_1797040408" localSheetId="0" hidden="1">washing_gravel</definedName>
    <definedName name="Google_Sheet_Link_1797040408" hidden="1">washing_gravel</definedName>
    <definedName name="Google_Sheet_Link_1805360353" localSheetId="0" hidden="1">col_rate_sand</definedName>
    <definedName name="Google_Sheet_Link_1805360353" hidden="1">col_rate_sand</definedName>
    <definedName name="Google_Sheet_Link_1807065451" localSheetId="0" hidden="1">[36]!collection_gravel_40_70_mm</definedName>
    <definedName name="Google_Sheet_Link_1807065451" hidden="1">[0]!collection_gravel_40_70_mm</definedName>
    <definedName name="Google_Sheet_Link_1816976555" localSheetId="0" hidden="1">motor_grader</definedName>
    <definedName name="Google_Sheet_Link_1816976555" hidden="1">motor_grader</definedName>
    <definedName name="Google_Sheet_Link_1819291887" localSheetId="0" hidden="1">[36]!geotextile</definedName>
    <definedName name="Google_Sheet_Link_1819291887" hidden="1">[0]!geotextile</definedName>
    <definedName name="Google_Sheet_Link_1835050728" localSheetId="0" hidden="1">mech_load_sand</definedName>
    <definedName name="Google_Sheet_Link_1835050728" hidden="1">mech_load_sand</definedName>
    <definedName name="Google_Sheet_Link_1847634504" localSheetId="0" hidden="1">piling_rig_with_all_accessories</definedName>
    <definedName name="Google_Sheet_Link_1847634504" hidden="1">piling_rig_with_all_accessories</definedName>
    <definedName name="Google_Sheet_Link_1857134250" localSheetId="0" hidden="1">col_rate_gravel_5_70_mm</definedName>
    <definedName name="Google_Sheet_Link_1857134250" hidden="1">col_rate_gravel_5_70_mm</definedName>
    <definedName name="Google_Sheet_Link_1863609976" localSheetId="0" hidden="1">adopted_rate_galvanized_angle_section_100_100_mm</definedName>
    <definedName name="Google_Sheet_Link_1863609976" hidden="1">adopted_rate_galvanized_angle_section_100_100_mm</definedName>
    <definedName name="Google_Sheet_Link_1866477750" localSheetId="0" hidden="1">mech_load_hume_pipe_dia_1000_mm</definedName>
    <definedName name="Google_Sheet_Link_1866477750" hidden="1">mech_load_hume_pipe_dia_1000_mm</definedName>
    <definedName name="Google_Sheet_Link_187157098" localSheetId="0" hidden="1">d_t_rafter_beam_battens</definedName>
    <definedName name="Google_Sheet_Link_187157098" hidden="1">d_t_rafter_beam_battens</definedName>
    <definedName name="Google_Sheet_Link_1871780278" localSheetId="0" hidden="1">ms_pipe_50_mm</definedName>
    <definedName name="Google_Sheet_Link_1871780278" hidden="1">ms_pipe_50_mm</definedName>
    <definedName name="Google_Sheet_Link_1880914583" localSheetId="0" hidden="1">[36]!diesel</definedName>
    <definedName name="Google_Sheet_Link_1880914583" hidden="1">[0]!diesel</definedName>
    <definedName name="Google_Sheet_Link_1885786789" localSheetId="0" hidden="1">mech_unload_hume_pipe_450_mm_37.5_m</definedName>
    <definedName name="Google_Sheet_Link_1885786789" hidden="1">mech_unload_hume_pipe_450_mm_37.5_m</definedName>
    <definedName name="Google_Sheet_Link_1887776122" localSheetId="0" hidden="1">[36]!adopted_rate_aggregate_10_20_mm</definedName>
    <definedName name="Google_Sheet_Link_1887776122" hidden="1">[0]!adopted_rate_aggregate_10_20_mm</definedName>
    <definedName name="Google_Sheet_Link_1889341917" localSheetId="0" hidden="1">man_load_steel</definedName>
    <definedName name="Google_Sheet_Link_1889341917" hidden="1">man_load_steel</definedName>
    <definedName name="Google_Sheet_Link_1895309294" localSheetId="0" hidden="1">plate_compactor</definedName>
    <definedName name="Google_Sheet_Link_1895309294" hidden="1">plate_compactor</definedName>
    <definedName name="Google_Sheet_Link_1899874756" localSheetId="0" hidden="1">[36]!truck</definedName>
    <definedName name="Google_Sheet_Link_1899874756" hidden="1">[0]!truck</definedName>
    <definedName name="Google_Sheet_Link_191659306" localSheetId="0" hidden="1">bentonite_pump</definedName>
    <definedName name="Google_Sheet_Link_191659306" hidden="1">bentonite_pump</definedName>
    <definedName name="Google_Sheet_Link_1919983608" localSheetId="0" hidden="1">adopted_rate_bentonite</definedName>
    <definedName name="Google_Sheet_Link_1919983608" hidden="1">adopted_rate_bentonite</definedName>
    <definedName name="Google_Sheet_Link_1922200632" localSheetId="0" hidden="1">d_t_bentonite</definedName>
    <definedName name="Google_Sheet_Link_1922200632" hidden="1">d_t_bentonite</definedName>
    <definedName name="Google_Sheet_Link_1928138573" localSheetId="0" hidden="1">Adopted_rate_Humepipe300</definedName>
    <definedName name="Google_Sheet_Link_1928138573" hidden="1">Adopted_rate_Humepipe300</definedName>
    <definedName name="Google_Sheet_Link_1931005014" localSheetId="0" hidden="1">adopted_rate_electricity</definedName>
    <definedName name="Google_Sheet_Link_1931005014" hidden="1">adopted_rate_electricity</definedName>
    <definedName name="Google_Sheet_Link_1936830052" localSheetId="0" hidden="1">Name_of_work</definedName>
    <definedName name="Google_Sheet_Link_1936830052" hidden="1">Name_of_work</definedName>
    <definedName name="Google_Sheet_Link_1948843154" localSheetId="0" hidden="1">Vibratory_Roller</definedName>
    <definedName name="Google_Sheet_Link_1948843154" hidden="1">Vibratory_Roller</definedName>
    <definedName name="Google_Sheet_Link_1959323457" localSheetId="0" hidden="1">adopted_rate_gelatin</definedName>
    <definedName name="Google_Sheet_Link_1959323457" hidden="1">adopted_rate_gelatin</definedName>
    <definedName name="Google_Sheet_Link_1961128626" localSheetId="0" hidden="1">nuts_bolts</definedName>
    <definedName name="Google_Sheet_Link_1961128626" hidden="1">nuts_bolts</definedName>
    <definedName name="Google_Sheet_Link_1962476179" localSheetId="0" hidden="1">col_rate_aggregate_20_mm</definedName>
    <definedName name="Google_Sheet_Link_1962476179" hidden="1">col_rate_aggregate_20_mm</definedName>
    <definedName name="Google_Sheet_Link_1968683040" localSheetId="0" hidden="1">adopted_rate_nuts_bolts</definedName>
    <definedName name="Google_Sheet_Link_1968683040" hidden="1">adopted_rate_nuts_bolts</definedName>
    <definedName name="Google_Sheet_Link_1969393007" localSheetId="0" hidden="1">paver_finisher</definedName>
    <definedName name="Google_Sheet_Link_1969393007" hidden="1">paver_finisher</definedName>
    <definedName name="Google_Sheet_Link_1971339457" localSheetId="0" hidden="1">wet_mix_plant</definedName>
    <definedName name="Google_Sheet_Link_1971339457" hidden="1">wet_mix_plant</definedName>
    <definedName name="Google_Sheet_Link_1983126655" localSheetId="0" hidden="1">[36]!d_t_borrow_pit_material</definedName>
    <definedName name="Google_Sheet_Link_1983126655" hidden="1">[0]!d_t_borrow_pit_material</definedName>
    <definedName name="Google_Sheet_Link_2002876818" localSheetId="0" hidden="1">filter_material</definedName>
    <definedName name="Google_Sheet_Link_2002876818" hidden="1">filter_material</definedName>
    <definedName name="Google_Sheet_Link_2004896605" localSheetId="0" hidden="1">d_t_struts_ballies</definedName>
    <definedName name="Google_Sheet_Link_2004896605" hidden="1">d_t_struts_ballies</definedName>
    <definedName name="Google_Sheet_Link_2011817948" localSheetId="0" hidden="1">tipper</definedName>
    <definedName name="Google_Sheet_Link_2011817948" hidden="1">tipper</definedName>
    <definedName name="Google_Sheet_Link_2042431790" localSheetId="0" hidden="1">[36]!stonedust</definedName>
    <definedName name="Google_Sheet_Link_2042431790" hidden="1">[0]!stonedust</definedName>
    <definedName name="Google_Sheet_Link_2042920181" localSheetId="0" hidden="1">adopted_rate_lpg</definedName>
    <definedName name="Google_Sheet_Link_2042920181" hidden="1">adopted_rate_lpg</definedName>
    <definedName name="Google_Sheet_Link_2048430619" localSheetId="0" hidden="1">man_load_hume_pipe_dia_700_mm</definedName>
    <definedName name="Google_Sheet_Link_2048430619" hidden="1">man_load_hume_pipe_dia_700_mm</definedName>
    <definedName name="Google_Sheet_Link_2070218520" localSheetId="0" hidden="1">[36]!collection_sand</definedName>
    <definedName name="Google_Sheet_Link_2070218520" hidden="1">[0]!collection_sand</definedName>
    <definedName name="Google_Sheet_Link_2080765137" localSheetId="0" hidden="1">[36]!fuse_wire_blasting</definedName>
    <definedName name="Google_Sheet_Link_2080765137" hidden="1">[0]!fuse_wire_blasting</definedName>
    <definedName name="Google_Sheet_Link_2084795648" localSheetId="0" hidden="1">mech_load_hume_pipe_dia_600_mm</definedName>
    <definedName name="Google_Sheet_Link_2084795648" hidden="1">mech_load_hume_pipe_dia_600_mm</definedName>
    <definedName name="Google_Sheet_Link_2085177887" localSheetId="0" hidden="1">col_rate_aggregate_10_mm</definedName>
    <definedName name="Google_Sheet_Link_2085177887" hidden="1">col_rate_aggregate_10_mm</definedName>
    <definedName name="Google_Sheet_Link_2088144950" localSheetId="0" hidden="1">col_rate_rubble</definedName>
    <definedName name="Google_Sheet_Link_2088144950" hidden="1">col_rate_rubble</definedName>
    <definedName name="Google_Sheet_Link_208917493" localSheetId="0" hidden="1">Pneumatic_Roller</definedName>
    <definedName name="Google_Sheet_Link_208917493" hidden="1">Pneumatic_Roller</definedName>
    <definedName name="Google_Sheet_Link_2104713499" localSheetId="0" hidden="1">man_load_aggregate</definedName>
    <definedName name="Google_Sheet_Link_2104713499" hidden="1">man_load_aggregate</definedName>
    <definedName name="Google_Sheet_Link_2106749193" localSheetId="0" hidden="1">mech_unload_hume_pipe_dia_450_mm</definedName>
    <definedName name="Google_Sheet_Link_2106749193" hidden="1">mech_unload_hume_pipe_dia_450_mm</definedName>
    <definedName name="Google_Sheet_Link_2109367231" localSheetId="0" hidden="1">[36]!d_t_water</definedName>
    <definedName name="Google_Sheet_Link_2109367231" hidden="1">[0]!d_t_water</definedName>
    <definedName name="Google_Sheet_Link_2115493886" localSheetId="0" hidden="1">HYSD_bar</definedName>
    <definedName name="Google_Sheet_Link_2115493886" hidden="1">HYSD_bar</definedName>
    <definedName name="Google_Sheet_Link_2122133495" localSheetId="0" hidden="1">Semi_Skilled</definedName>
    <definedName name="Google_Sheet_Link_2122133495" hidden="1">Semi_Skilled</definedName>
    <definedName name="Google_Sheet_Link_2122625827" localSheetId="0" hidden="1">[36]!d_t_aggregate_10_20_mm</definedName>
    <definedName name="Google_Sheet_Link_2122625827" hidden="1">[0]!d_t_aggregate_10_20_mm</definedName>
    <definedName name="Google_Sheet_Link_2127635405" localSheetId="0" hidden="1">ply_wood_12mm_thick</definedName>
    <definedName name="Google_Sheet_Link_2127635405" hidden="1">ply_wood_12mm_thick</definedName>
    <definedName name="Google_Sheet_Link_2140148354" localSheetId="0" hidden="1">t_aggregate_10_mm</definedName>
    <definedName name="Google_Sheet_Link_2140148354" hidden="1">t_aggregate_10_mm</definedName>
    <definedName name="Google_Sheet_Link_224212614" localSheetId="0" hidden="1">[36]!adopted_rate_geotextile</definedName>
    <definedName name="Google_Sheet_Link_224212614" hidden="1">[0]!adopted_rate_geotextile</definedName>
    <definedName name="Google_Sheet_Link_23298270" localSheetId="0" hidden="1">col_rate_aggregate_70_100_mm</definedName>
    <definedName name="Google_Sheet_Link_23298270" hidden="1">col_rate_aggregate_70_100_mm</definedName>
    <definedName name="Google_Sheet_Link_236105417" localSheetId="0" hidden="1">[36]!d_t_filter_material</definedName>
    <definedName name="Google_Sheet_Link_236105417" hidden="1">[0]!d_t_filter_material</definedName>
    <definedName name="Google_Sheet_Link_23779585" localSheetId="0" hidden="1">col_rate_quarry_output_less_than_33_per</definedName>
    <definedName name="Google_Sheet_Link_23779585" hidden="1">col_rate_quarry_output_less_than_33_per</definedName>
    <definedName name="Google_Sheet_Link_254075574" localSheetId="0" hidden="1">mech_load_hume_pipe_dia_1200_mm</definedName>
    <definedName name="Google_Sheet_Link_254075574" hidden="1">mech_load_hume_pipe_dia_1200_mm</definedName>
    <definedName name="Google_Sheet_Link_261259744" localSheetId="0" hidden="1">mech_load_gravel</definedName>
    <definedName name="Google_Sheet_Link_261259744" hidden="1">mech_load_gravel</definedName>
    <definedName name="Google_Sheet_Link_264295336" localSheetId="0" hidden="1">[36]!d_t_kerosene</definedName>
    <definedName name="Google_Sheet_Link_264295336" hidden="1">[0]!d_t_kerosene</definedName>
    <definedName name="Google_Sheet_Link_267670492" localSheetId="0" hidden="1">adopted_rate_granular_material</definedName>
    <definedName name="Google_Sheet_Link_267670492" hidden="1">adopted_rate_granular_material</definedName>
    <definedName name="Google_Sheet_Link_272358726" localSheetId="0" hidden="1">[36]!clamps</definedName>
    <definedName name="Google_Sheet_Link_272358726" hidden="1">[0]!clamps</definedName>
    <definedName name="Google_Sheet_Link_273663604" localSheetId="0" hidden="1">struts_ballies</definedName>
    <definedName name="Google_Sheet_Link_273663604" hidden="1">struts_ballies</definedName>
    <definedName name="Google_Sheet_Link_279391591" localSheetId="0" hidden="1">d_t_sal_wood</definedName>
    <definedName name="Google_Sheet_Link_279391591" hidden="1">d_t_sal_wood</definedName>
    <definedName name="Google_Sheet_Link_28030745" localSheetId="0" hidden="1">[36]!bentonite</definedName>
    <definedName name="Google_Sheet_Link_28030745" hidden="1">[0]!bentonite</definedName>
    <definedName name="Google_Sheet_Link_290833129" localSheetId="0" hidden="1">[36]!adopted_rate_sub_base_material</definedName>
    <definedName name="Google_Sheet_Link_290833129" hidden="1">[0]!adopted_rate_sub_base_material</definedName>
    <definedName name="Google_Sheet_Link_297439989" localSheetId="0" hidden="1">[36]!adopted_rate_filter_material</definedName>
    <definedName name="Google_Sheet_Link_297439989" hidden="1">[0]!adopted_rate_filter_material</definedName>
    <definedName name="Google_Sheet_Link_311158434" localSheetId="0" hidden="1">[36]!air_compressor</definedName>
    <definedName name="Google_Sheet_Link_311158434" hidden="1">[0]!air_compressor</definedName>
    <definedName name="Google_Sheet_Link_327193296" localSheetId="0" hidden="1">adopted_rate_preformed_continuous_chloroprene_elastomer</definedName>
    <definedName name="Google_Sheet_Link_327193296" hidden="1">adopted_rate_preformed_continuous_chloroprene_elastomer</definedName>
    <definedName name="Google_Sheet_Link_329343574" localSheetId="0" hidden="1">washing_aggregate</definedName>
    <definedName name="Google_Sheet_Link_329343574" hidden="1">washing_aggregate</definedName>
    <definedName name="Google_Sheet_Link_338148816" localSheetId="0" hidden="1">[36]!cement</definedName>
    <definedName name="Google_Sheet_Link_338148816" hidden="1">[0]!cement</definedName>
    <definedName name="Google_Sheet_Link_339845366" localSheetId="0" hidden="1">rafter_beam_battens</definedName>
    <definedName name="Google_Sheet_Link_339845366" hidden="1">rafter_beam_battens</definedName>
    <definedName name="Google_Sheet_Link_340892660" localSheetId="0" hidden="1">d_t_galvanized_ms_clamp</definedName>
    <definedName name="Google_Sheet_Link_340892660" hidden="1">d_t_galvanized_ms_clamp</definedName>
    <definedName name="Google_Sheet_Link_34151785" localSheetId="0" hidden="1">[36]!t_rubble</definedName>
    <definedName name="Google_Sheet_Link_34151785" hidden="1">[0]!t_rubble</definedName>
    <definedName name="Google_Sheet_Link_355929764" localSheetId="0" hidden="1">lpg</definedName>
    <definedName name="Google_Sheet_Link_355929764" hidden="1">lpg</definedName>
    <definedName name="Google_Sheet_Link_372101090" localSheetId="0" hidden="1">man_load_bricks</definedName>
    <definedName name="Google_Sheet_Link_372101090" hidden="1">man_load_bricks</definedName>
    <definedName name="Google_Sheet_Link_37629282" localSheetId="0" hidden="1">man_load_concrete_block_kerb</definedName>
    <definedName name="Google_Sheet_Link_37629282" hidden="1">man_load_concrete_block_kerb</definedName>
    <definedName name="Google_Sheet_Link_376993429" localSheetId="0" hidden="1">[36]!adopted_rate_aggregate_10_mm</definedName>
    <definedName name="Google_Sheet_Link_376993429" hidden="1">[0]!adopted_rate_aggregate_10_mm</definedName>
    <definedName name="Google_Sheet_Link_38673467" localSheetId="0" hidden="1">[36]!d_t_HYSD_bar</definedName>
    <definedName name="Google_Sheet_Link_38673467" hidden="1">[0]!d_t_HYSD_bar</definedName>
    <definedName name="Google_Sheet_Link_40306824" localSheetId="0" hidden="1">d_t_ms_plate</definedName>
    <definedName name="Google_Sheet_Link_40306824" hidden="1">d_t_ms_plate</definedName>
    <definedName name="Google_Sheet_Link_403693112" localSheetId="0" hidden="1">adopted_rate_electric_detonator</definedName>
    <definedName name="Google_Sheet_Link_403693112" hidden="1">adopted_rate_electric_detonator</definedName>
    <definedName name="Google_Sheet_Link_404733145" localSheetId="0" hidden="1">adopted_rate_sal_wood</definedName>
    <definedName name="Google_Sheet_Link_404733145" hidden="1">adopted_rate_sal_wood</definedName>
    <definedName name="Google_Sheet_Link_407579749" localSheetId="0" hidden="1">[36]!d_t_gelatin</definedName>
    <definedName name="Google_Sheet_Link_407579749" hidden="1">[0]!d_t_gelatin</definedName>
    <definedName name="Google_Sheet_Link_41004852" localSheetId="0" hidden="1">col_rate_aggregate_13.2_mm</definedName>
    <definedName name="Google_Sheet_Link_41004852" hidden="1">col_rate_aggregate_13.2_mm</definedName>
    <definedName name="Google_Sheet_Link_418316283" localSheetId="0" hidden="1">[36]!adopted_rate_aggregate_20_40_mm</definedName>
    <definedName name="Google_Sheet_Link_418316283" hidden="1">[0]!adopted_rate_aggregate_20_40_mm</definedName>
    <definedName name="Google_Sheet_Link_419641199" localSheetId="0" hidden="1">sal_wood</definedName>
    <definedName name="Google_Sheet_Link_419641199" hidden="1">sal_wood</definedName>
    <definedName name="Google_Sheet_Link_437011823" localSheetId="0" hidden="1">man_load_gravel</definedName>
    <definedName name="Google_Sheet_Link_437011823" hidden="1">man_load_gravel</definedName>
    <definedName name="Google_Sheet_Link_446610119" localSheetId="0" hidden="1">tractor_with_rotavator</definedName>
    <definedName name="Google_Sheet_Link_446610119" hidden="1">tractor_with_rotavator</definedName>
    <definedName name="Google_Sheet_Link_448200951" localSheetId="0" hidden="1">[36]!d_t_petrol</definedName>
    <definedName name="Google_Sheet_Link_448200951" hidden="1">[0]!d_t_petrol</definedName>
    <definedName name="Google_Sheet_Link_4492661" localSheetId="0" hidden="1">[36]!rubble</definedName>
    <definedName name="Google_Sheet_Link_4492661" hidden="1">[0]!rubble</definedName>
    <definedName name="Google_Sheet_Link_449593763" localSheetId="0" hidden="1">Adopted_rate_Humepipe1000</definedName>
    <definedName name="Google_Sheet_Link_449593763" hidden="1">Adopted_rate_Humepipe1000</definedName>
    <definedName name="Google_Sheet_Link_450518456" localSheetId="0" hidden="1">man_break_aggregate_70_100_mm</definedName>
    <definedName name="Google_Sheet_Link_450518456" hidden="1">man_break_aggregate_70_100_mm</definedName>
    <definedName name="Google_Sheet_Link_456172036" localSheetId="0" hidden="1">Screw_Jack</definedName>
    <definedName name="Google_Sheet_Link_456172036" hidden="1">Screw_Jack</definedName>
    <definedName name="Google_Sheet_Link_458164896" localSheetId="0" hidden="1">[36]!t_sand</definedName>
    <definedName name="Google_Sheet_Link_458164896" hidden="1">[0]!t_sand</definedName>
    <definedName name="Google_Sheet_Link_459671773" localSheetId="0" hidden="1">[36]!adopted_rate_HYSD_bar</definedName>
    <definedName name="Google_Sheet_Link_459671773" hidden="1">[0]!adopted_rate_HYSD_bar</definedName>
    <definedName name="Google_Sheet_Link_469561345" localSheetId="0" hidden="1">[36]!boiler</definedName>
    <definedName name="Google_Sheet_Link_469561345" hidden="1">[0]!boiler</definedName>
    <definedName name="Google_Sheet_Link_471450408" localSheetId="0" hidden="1">[36]!gelatin</definedName>
    <definedName name="Google_Sheet_Link_471450408" hidden="1">[0]!gelatin</definedName>
    <definedName name="Google_Sheet_Link_47480715" localSheetId="0" hidden="1">adopted_rate_ccblock50mm</definedName>
    <definedName name="Google_Sheet_Link_47480715" hidden="1">adopted_rate_ccblock50mm</definedName>
    <definedName name="Google_Sheet_Link_494996588" localSheetId="0" hidden="1">[36]!collection_gravel_20_mm</definedName>
    <definedName name="Google_Sheet_Link_494996588" hidden="1">[0]!collection_gravel_20_mm</definedName>
    <definedName name="Google_Sheet_Link_516142328" localSheetId="0" hidden="1">adopted_rate_fuse_wire_blasting</definedName>
    <definedName name="Google_Sheet_Link_516142328" hidden="1">adopted_rate_fuse_wire_blasting</definedName>
    <definedName name="Google_Sheet_Link_5172193" localSheetId="0" hidden="1">[36]!loader</definedName>
    <definedName name="Google_Sheet_Link_5172193" hidden="1">[0]!loader</definedName>
    <definedName name="Google_Sheet_Link_530917868" localSheetId="0" hidden="1">sub_base_material</definedName>
    <definedName name="Google_Sheet_Link_530917868" hidden="1">sub_base_material</definedName>
    <definedName name="Google_Sheet_Link_531011420" localSheetId="0" hidden="1">Batch_mix_HEMP</definedName>
    <definedName name="Google_Sheet_Link_531011420" hidden="1">Batch_mix_HEMP</definedName>
    <definedName name="Google_Sheet_Link_540581844" localSheetId="0" hidden="1">adopted_rate_rafter_beam_battens</definedName>
    <definedName name="Google_Sheet_Link_540581844" hidden="1">adopted_rate_rafter_beam_battens</definedName>
    <definedName name="Google_Sheet_Link_548076263" localSheetId="0" hidden="1">mech_load_hume_pipe_dia_450_mm</definedName>
    <definedName name="Google_Sheet_Link_548076263" hidden="1">mech_load_hume_pipe_dia_450_mm</definedName>
    <definedName name="Google_Sheet_Link_552766572" localSheetId="0" hidden="1">Adopted_rate_Humepipe600</definedName>
    <definedName name="Google_Sheet_Link_552766572" hidden="1">Adopted_rate_Humepipe600</definedName>
    <definedName name="Google_Sheet_Link_553027156" localSheetId="0" hidden="1">[36]!bh_number</definedName>
    <definedName name="Google_Sheet_Link_553027156" hidden="1">[0]!bh_number</definedName>
    <definedName name="Google_Sheet_Link_556290586" localSheetId="0" hidden="1">[36]!dozer</definedName>
    <definedName name="Google_Sheet_Link_556290586" hidden="1">[0]!dozer</definedName>
    <definedName name="Google_Sheet_Link_557262476" localSheetId="0" hidden="1">man_load_sand</definedName>
    <definedName name="Google_Sheet_Link_557262476" hidden="1">man_load_sand</definedName>
    <definedName name="Google_Sheet_Link_560101989" localSheetId="0" hidden="1">adopted_rate_ms_pipe_50_mm</definedName>
    <definedName name="Google_Sheet_Link_560101989" hidden="1">adopted_rate_ms_pipe_50_mm</definedName>
    <definedName name="Google_Sheet_Link_566006565" localSheetId="0" hidden="1">[36]!d_t_cement</definedName>
    <definedName name="Google_Sheet_Link_566006565" hidden="1">[0]!d_t_cement</definedName>
    <definedName name="Google_Sheet_Link_568705627" localSheetId="0" hidden="1">t_aggregate_10_20_mm</definedName>
    <definedName name="Google_Sheet_Link_568705627" hidden="1">t_aggregate_10_20_mm</definedName>
    <definedName name="Google_Sheet_Link_584145118" localSheetId="0" hidden="1">[36]!d_t_electricity</definedName>
    <definedName name="Google_Sheet_Link_584145118" hidden="1">[0]!d_t_electricity</definedName>
    <definedName name="Google_Sheet_Link_584765237" localSheetId="0" hidden="1">d_t_ms_pipe_50_mm</definedName>
    <definedName name="Google_Sheet_Link_584765237" hidden="1">d_t_ms_pipe_50_mm</definedName>
    <definedName name="Google_Sheet_Link_588361042" localSheetId="0" hidden="1">[36]!adopted_rate_borrow_pit_material</definedName>
    <definedName name="Google_Sheet_Link_588361042" hidden="1">[0]!adopted_rate_borrow_pit_material</definedName>
    <definedName name="Google_Sheet_Link_592471850" localSheetId="0" hidden="1">[36]!concrete_mixer</definedName>
    <definedName name="Google_Sheet_Link_592471850" hidden="1">[0]!concrete_mixer</definedName>
    <definedName name="Google_Sheet_Link_593298972" localSheetId="0" hidden="1">Jack_hammer</definedName>
    <definedName name="Google_Sheet_Link_593298972" hidden="1">Jack_hammer</definedName>
    <definedName name="Google_Sheet_Link_599293224" localSheetId="0" hidden="1">aggregate_20_40_mm</definedName>
    <definedName name="Google_Sheet_Link_599293224" hidden="1">aggregate_20_40_mm</definedName>
    <definedName name="Google_Sheet_Link_615478261" localSheetId="0" hidden="1">[36]!collection_gravel_5_70_mm</definedName>
    <definedName name="Google_Sheet_Link_615478261" hidden="1">[0]!collection_gravel_5_70_mm</definedName>
    <definedName name="Google_Sheet_Link_628009116" localSheetId="0" hidden="1">man_load_cement</definedName>
    <definedName name="Google_Sheet_Link_628009116" hidden="1">man_load_cement</definedName>
    <definedName name="Google_Sheet_Link_635651823" localSheetId="0" hidden="1">[36]!adopted_rate_bitumen</definedName>
    <definedName name="Google_Sheet_Link_635651823" hidden="1">[0]!adopted_rate_bitumen</definedName>
    <definedName name="Google_Sheet_Link_657753256" localSheetId="0" hidden="1">[36]!chips_spreader</definedName>
    <definedName name="Google_Sheet_Link_657753256" hidden="1">[0]!chips_spreader</definedName>
    <definedName name="Google_Sheet_Link_673852327" localSheetId="0" hidden="1">Skilled_blacksmith</definedName>
    <definedName name="Google_Sheet_Link_673852327" hidden="1">Skilled_blacksmith</definedName>
    <definedName name="Google_Sheet_Link_677781902" localSheetId="0" hidden="1">[36]!d_t_rubble</definedName>
    <definedName name="Google_Sheet_Link_677781902" hidden="1">[0]!d_t_rubble</definedName>
    <definedName name="Google_Sheet_Link_691627507" localSheetId="0" hidden="1">blast_rubble</definedName>
    <definedName name="Google_Sheet_Link_691627507" hidden="1">blast_rubble</definedName>
    <definedName name="Google_Sheet_Link_704761718" localSheetId="0" hidden="1">[36]!collection_gravel_70_100_mm</definedName>
    <definedName name="Google_Sheet_Link_704761718" hidden="1">[0]!collection_gravel_70_100_mm</definedName>
    <definedName name="Google_Sheet_Link_7065520" localSheetId="0" hidden="1">District</definedName>
    <definedName name="Google_Sheet_Link_7065520" hidden="1">District</definedName>
    <definedName name="Google_Sheet_Link_741434835" localSheetId="0" hidden="1">[36]!adopted_rate_admixture</definedName>
    <definedName name="Google_Sheet_Link_741434835" hidden="1">[0]!adopted_rate_admixture</definedName>
    <definedName name="Google_Sheet_Link_742476603" localSheetId="0" hidden="1">[36]!water</definedName>
    <definedName name="Google_Sheet_Link_742476603" hidden="1">[0]!water</definedName>
    <definedName name="Google_Sheet_Link_744403795" localSheetId="0" hidden="1">mech_crush_aggregate_20_mm</definedName>
    <definedName name="Google_Sheet_Link_744403795" hidden="1">mech_crush_aggregate_20_mm</definedName>
    <definedName name="Google_Sheet_Link_775623607" localSheetId="0" hidden="1">man_break_aggregate_20_40_mm</definedName>
    <definedName name="Google_Sheet_Link_775623607" hidden="1">man_break_aggregate_20_40_mm</definedName>
    <definedName name="Google_Sheet_Link_780946198" localSheetId="0" hidden="1">Directorate</definedName>
    <definedName name="Google_Sheet_Link_780946198" hidden="1">Directorate</definedName>
    <definedName name="Google_Sheet_Link_784937189" localSheetId="0" hidden="1">man_load_hume_pipe_dia_300_mm</definedName>
    <definedName name="Google_Sheet_Link_784937189" hidden="1">man_load_hume_pipe_dia_300_mm</definedName>
    <definedName name="Google_Sheet_Link_787799798" localSheetId="0" hidden="1">adopted_rate_ply_wood_12mm_thick</definedName>
    <definedName name="Google_Sheet_Link_787799798" hidden="1">adopted_rate_ply_wood_12mm_thick</definedName>
    <definedName name="Google_Sheet_Link_796114886" localSheetId="0" hidden="1">man_load_hume_pipe_dia_450_mm</definedName>
    <definedName name="Google_Sheet_Link_796114886" hidden="1">man_load_hume_pipe_dia_450_mm</definedName>
    <definedName name="Google_Sheet_Link_796159116" localSheetId="0" hidden="1">man_break_aggregate_20_mm</definedName>
    <definedName name="Google_Sheet_Link_796159116" hidden="1">man_break_aggregate_20_mm</definedName>
    <definedName name="Google_Sheet_Link_797873545" localSheetId="0" hidden="1">[36]!adopted_rate_binding_wire</definedName>
    <definedName name="Google_Sheet_Link_797873545" hidden="1">[0]!adopted_rate_binding_wire</definedName>
    <definedName name="Google_Sheet_Link_798000657" localSheetId="0" hidden="1">man_load_empty_bitumen_drum</definedName>
    <definedName name="Google_Sheet_Link_798000657" hidden="1">man_load_empty_bitumen_drum</definedName>
    <definedName name="Google_Sheet_Link_805534025" localSheetId="0" hidden="1">[36]!adopted_rate_water</definedName>
    <definedName name="Google_Sheet_Link_805534025" hidden="1">[0]!adopted_rate_water</definedName>
    <definedName name="Google_Sheet_Link_815510840" localSheetId="0" hidden="1">d_t_planks_38mm_thick</definedName>
    <definedName name="Google_Sheet_Link_815510840" hidden="1">d_t_planks_38mm_thick</definedName>
    <definedName name="Google_Sheet_Link_819150226" localSheetId="0" hidden="1">adopted_rate_gi_bolt_dia_10_mm</definedName>
    <definedName name="Google_Sheet_Link_819150226" hidden="1">adopted_rate_gi_bolt_dia_10_mm</definedName>
    <definedName name="Google_Sheet_Link_831173831" localSheetId="0" hidden="1">project_signboard</definedName>
    <definedName name="Google_Sheet_Link_831173831" hidden="1">project_signboard</definedName>
    <definedName name="Google_Sheet_Link_831266423" localSheetId="0" hidden="1">[36]!d_t_lpg</definedName>
    <definedName name="Google_Sheet_Link_831266423" hidden="1">[0]!d_t_lpg</definedName>
    <definedName name="Google_Sheet_Link_839111461" localSheetId="0" hidden="1">[36]!blaster</definedName>
    <definedName name="Google_Sheet_Link_839111461" hidden="1">[0]!blaster</definedName>
    <definedName name="Google_Sheet_Link_841150461" localSheetId="0" hidden="1">man_break_aggregate_10_mm</definedName>
    <definedName name="Google_Sheet_Link_841150461" hidden="1">man_break_aggregate_10_mm</definedName>
    <definedName name="Google_Sheet_Link_847611807" localSheetId="0" hidden="1">adopted_rate_ms_plate</definedName>
    <definedName name="Google_Sheet_Link_847611807" hidden="1">adopted_rate_ms_plate</definedName>
    <definedName name="Google_Sheet_Link_848748165" localSheetId="0" hidden="1">mech_crush_aggregate_40_mm</definedName>
    <definedName name="Google_Sheet_Link_848748165" hidden="1">mech_crush_aggregate_40_mm</definedName>
    <definedName name="Google_Sheet_Link_855563636" localSheetId="0" hidden="1">adopted_rate_Precast_kerb</definedName>
    <definedName name="Google_Sheet_Link_855563636" hidden="1">adopted_rate_Precast_kerb</definedName>
    <definedName name="Google_Sheet_Link_903915960" localSheetId="0" hidden="1">col_rate_gravel_70_100_mm</definedName>
    <definedName name="Google_Sheet_Link_903915960" hidden="1">col_rate_gravel_70_100_mm</definedName>
    <definedName name="Google_Sheet_Link_905102471" localSheetId="0" hidden="1">[36]!collection_gravel_40_mm</definedName>
    <definedName name="Google_Sheet_Link_905102471" hidden="1">[0]!collection_gravel_40_mm</definedName>
    <definedName name="Google_Sheet_Link_911995725" localSheetId="0" hidden="1">[36]!d_t_paint</definedName>
    <definedName name="Google_Sheet_Link_911995725" hidden="1">[0]!d_t_paint</definedName>
    <definedName name="Google_Sheet_Link_936439252" localSheetId="0" hidden="1">kerb_casting_machine</definedName>
    <definedName name="Google_Sheet_Link_936439252" hidden="1">kerb_casting_machine</definedName>
    <definedName name="Google_Sheet_Link_94520513" localSheetId="0" hidden="1">[36]!skilled</definedName>
    <definedName name="Google_Sheet_Link_94520513" hidden="1">[0]!skilled</definedName>
    <definedName name="Google_Sheet_Link_960476303" localSheetId="0" hidden="1">water_tanker</definedName>
    <definedName name="Google_Sheet_Link_960476303" hidden="1">water_tanker</definedName>
    <definedName name="Google_Sheet_Link_970911784" localSheetId="0" hidden="1">skilled_painter</definedName>
    <definedName name="Google_Sheet_Link_970911784" hidden="1">skilled_painter</definedName>
    <definedName name="Google_Sheet_Link_971807015" localSheetId="0" hidden="1">paint</definedName>
    <definedName name="Google_Sheet_Link_971807015" hidden="1">paint</definedName>
    <definedName name="Google_Sheet_Link_97933410" localSheetId="0" hidden="1">d_t_elastomeric_bearing</definedName>
    <definedName name="Google_Sheet_Link_97933410" hidden="1">d_t_elastomeric_bearing</definedName>
    <definedName name="Google_Sheet_Link_980992212" localSheetId="0" hidden="1">[36]!collection_quarry_output_more_than_66_per</definedName>
    <definedName name="Google_Sheet_Link_980992212" hidden="1">[0]!collection_quarry_output_more_than_66_per</definedName>
    <definedName name="Google_Sheet_Link_987511600" localSheetId="0" hidden="1">adopted_rate_galvanized_ms_clamp</definedName>
    <definedName name="Google_Sheet_Link_987511600" hidden="1">adopted_rate_galvanized_ms_clamp</definedName>
    <definedName name="Google_Sheet_Link_99073994" localSheetId="0" hidden="1">adopted_rate_struts_ballies</definedName>
    <definedName name="Google_Sheet_Link_99073994" hidden="1">adopted_rate_struts_ballies</definedName>
    <definedName name="Google_Sheet_Link_995666418" localSheetId="0" hidden="1">mech_load_hume_pipe_450_mm_37.5_m</definedName>
    <definedName name="Google_Sheet_Link_995666418" hidden="1">mech_load_hume_pipe_450_mm_37.5_m</definedName>
    <definedName name="gtfv" localSheetId="1" hidden="1">#REF!</definedName>
    <definedName name="gtfv" localSheetId="0" hidden="1">#REF!</definedName>
    <definedName name="gtfv" hidden="1">#REF!</definedName>
    <definedName name="hfjhtfkj" localSheetId="0" hidden="1">'[13]FRT Estimate 2 cum'!#REF!</definedName>
    <definedName name="hfjhtfkj" hidden="1">'[13]FRT Estimate 2 cum'!#REF!</definedName>
    <definedName name="hgfgg" localSheetId="0" hidden="1">'[13]FRT Estimate 2 cum'!#REF!</definedName>
    <definedName name="hgfgg" hidden="1">'[13]FRT Estimate 2 cum'!#REF!</definedName>
    <definedName name="hgh" hidden="1">#REF!</definedName>
    <definedName name="hhhhh" hidden="1">#REF!</definedName>
    <definedName name="HiddenRows" hidden="1">#REF!</definedName>
    <definedName name="hn" localSheetId="0" hidden="1">'[21]FRT Estimate 8 cum'!#REF!</definedName>
    <definedName name="hn" hidden="1">'[21]FRT Estimate 8 cum'!#REF!</definedName>
    <definedName name="ICpip" hidden="1">[4]FitData!$AM$11</definedName>
    <definedName name="ICrrm" hidden="1">[4]FitData!$AI$11</definedName>
    <definedName name="kijuh" localSheetId="1" hidden="1">#REF!</definedName>
    <definedName name="kijuh" localSheetId="0" hidden="1">#REF!</definedName>
    <definedName name="kijuh" hidden="1">#REF!</definedName>
    <definedName name="klp" localSheetId="1" hidden="1">#REF!</definedName>
    <definedName name="klp" localSheetId="0" hidden="1">#REF!</definedName>
    <definedName name="klp" hidden="1">#REF!</definedName>
    <definedName name="kubar" hidden="1">'[22]SIEVE ANALYSIS_Sand'!$M$25:$M$26</definedName>
    <definedName name="laxxmi" hidden="1">'[23]SIEVE ANALYSIS_Sand'!$M$25:$M$26</definedName>
    <definedName name="limcount" hidden="1">1</definedName>
    <definedName name="lucky" hidden="1">'[23]SIEVE ANALYSIS_Sand'!$L$25:$L$26</definedName>
    <definedName name="manu" hidden="1">'[22]SIEVE ANALYSIS_Sand'!$O$25:$O$26</definedName>
    <definedName name="max" hidden="1">'[24]SIEVE ANALYSIS_Sand'!$M$25:$M$26</definedName>
    <definedName name="minimum" hidden="1">'[24]SIEVE ANALYSIS_Sand'!$N$25:$N$26</definedName>
    <definedName name="mmmmmmmmmmm" hidden="1">'[23]SIEVE ANALYSIS_Sand'!$P$25:$P$26</definedName>
    <definedName name="mnjkhgffdd" hidden="1">[17]Sheets!$L$63:$O$77</definedName>
    <definedName name="mue" hidden="1">[4]CheckList!$H$23</definedName>
    <definedName name="NAME" hidden="1">'[10]SIEVE ANALYSIS_Sand'!$L$25:$L$26</definedName>
    <definedName name="OrderTable" hidden="1">#REF!</definedName>
    <definedName name="PCost1" hidden="1">[4]PipeList!$G$119</definedName>
    <definedName name="pf" hidden="1">[4]CheckList!$H$16</definedName>
    <definedName name="PLAMT" hidden="1">SUMIF(#REF!,"&gt;0",#REF!)</definedName>
    <definedName name="PLen1" hidden="1">[4]PipeList!$G$117</definedName>
    <definedName name="Pnam" localSheetId="0" hidden="1">[37]CheckList!$E$5</definedName>
    <definedName name="Pnam" hidden="1">[25]CheckList!$E$5</definedName>
    <definedName name="ProdForm" hidden="1">#REF!</definedName>
    <definedName name="Product" hidden="1">#REF!</definedName>
    <definedName name="PrPop1" hidden="1">'[4]Dmand 1'!$D$33</definedName>
    <definedName name="QNTT" hidden="1">SUMIF(#REF!,"&gt;0",#REF!)</definedName>
    <definedName name="RB7.4" hidden="1">#REF!</definedName>
    <definedName name="RCArea" hidden="1">#REF!</definedName>
    <definedName name="RefFRT" hidden="1">#REF!</definedName>
    <definedName name="rFitData" hidden="1">[4]FitData!$B$11:$BS$114</definedName>
    <definedName name="rFRT14" hidden="1">#REF!</definedName>
    <definedName name="rFRT8" hidden="1">#REF!</definedName>
    <definedName name="rQA" hidden="1">#REF!</definedName>
    <definedName name="rRatesEst" hidden="1">#REF!</definedName>
    <definedName name="rRtAn" localSheetId="0" hidden="1">[38]RtAn!$A$8:$O$293</definedName>
    <definedName name="rRtAn" hidden="1">[26]RtAn!$A$8:$O$293</definedName>
    <definedName name="rSamt" hidden="1">#REF!</definedName>
    <definedName name="RTfero" hidden="1">[4]FitData!$BK$11</definedName>
    <definedName name="RTrcc" hidden="1">[4]FitData!$BS$11</definedName>
    <definedName name="RTrrm" hidden="1">[4]FitData!$BO$11</definedName>
    <definedName name="saffdasd" localSheetId="0"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saffdasd"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sande" localSheetId="0"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sande"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SchNames" hidden="1">[4]CheckList!$B$31:$H$35</definedName>
    <definedName name="SchNmDm" localSheetId="0" hidden="1">VLOOKUP(#REF!,SchNames,2,FALSE)</definedName>
    <definedName name="SchNmDm" hidden="1">VLOOKUP(#REF!,SchNames,2,FALSE)</definedName>
    <definedName name="SchNmPD" localSheetId="0" hidden="1">VLOOKUP([27]Pipedesign!$H1,SchNames,2,FALSE)</definedName>
    <definedName name="SchNmPD" hidden="1">VLOOKUP([27]Pipedesign!$H1,SchNames,2,FALSE)</definedName>
    <definedName name="sencount" hidden="1">1</definedName>
    <definedName name="sfbjdf" hidden="1">#REF!</definedName>
    <definedName name="Sheet" hidden="1">#REF!</definedName>
    <definedName name="solver_cvg" hidden="1">0.0001</definedName>
    <definedName name="SpecialPrice" hidden="1">#REF!</definedName>
    <definedName name="spg" hidden="1">'[23]SIEVE ANALYSIS_Sand'!$M$25:$M$26</definedName>
    <definedName name="SprInt1" hidden="1">[4]FitData!$H$11</definedName>
    <definedName name="SprInt2" hidden="1">[4]FitData!$L$11</definedName>
    <definedName name="SrNo" hidden="1">IF([27]Pipedesign!$X1&lt;&gt;0,MAX([27]Pipedesign!$A1048574:$A1048576)+1,0)</definedName>
    <definedName name="STfero" hidden="1">[4]FitData!$AE$11</definedName>
    <definedName name="StrInt1" hidden="1">[4]FitData!$N$11</definedName>
    <definedName name="StrInt2" hidden="1">[4]FitData!$P$11</definedName>
    <definedName name="StrInt3" hidden="1">[4]FitData!$S$11</definedName>
    <definedName name="STrrm" hidden="1">[4]FitData!$AA$11</definedName>
    <definedName name="SumAMT" hidden="1">SUMIF(#REF!,"&gt;0",#REF!)</definedName>
    <definedName name="tbl_ProdInfo" hidden="1">#REF!</definedName>
    <definedName name="tfgf" hidden="1">#REF!</definedName>
    <definedName name="TLcost1" hidden="1">[4]PipeLineWork!$I$74</definedName>
    <definedName name="Tno" hidden="1">#REF!+1</definedName>
    <definedName name="TPcost" hidden="1">#REF!</definedName>
    <definedName name="wrn.DANIDA._.FINAL._.BILL." localSheetId="1"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wrn.DANIDA._.FINAL._.BILL." localSheetId="0"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wrn.DANIDA._.FINAL._.BILL." hidden="1">{#N/A,#N/A,TRUE,"Abstract of All";#N/A,#N/A,TRUE,"MainBill";#N/A,#N/A,TRUE,"MainBQ";#N/A,#N/A,TRUE,"MainSteel";#N/A,#N/A,TRUE,"Main San";#N/A,#N/A,TRUE,"Main Ele";#N/A,#N/A,TRUE,"WatchBill";#N/A,#N/A,TRUE,"WatchmanBQ";#N/A,#N/A,TRUE,"WatchSteel";#N/A,#N/A,TRUE,"Watch_San";#N/A,#N/A,TRUE,"Watch_Ele";#N/A,#N/A,TRUE,"GeneratorBill";#N/A,#N/A,TRUE,"GeneratorBq";#N/A,#N/A,TRUE,"GeneratorSteel";#N/A,#N/A,TRUE,"Generator Ele";#N/A,#N/A,TRUE,"Diesel Tank House";#N/A,#N/A,TRUE,"Site Dev. Bill";#N/A,#N/A,TRUE,"Site Dev. BQ";#N/A,#N/A,TRUE,"Structures";#N/A,#N/A,TRUE,"Woodwork";#N/A,#N/A,TRUE,"Truss";#N/A,#N/A,TRUE,"Grill"}</definedName>
    <definedName name="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0" i="2" l="1"/>
  <c r="O39" i="2"/>
  <c r="M40" i="2"/>
  <c r="M39" i="2"/>
  <c r="K40" i="2"/>
  <c r="K39" i="2"/>
  <c r="I40" i="2"/>
  <c r="I39" i="2"/>
  <c r="K38" i="2"/>
  <c r="M38" i="2"/>
  <c r="O38" i="2"/>
  <c r="I38" i="2"/>
  <c r="I34" i="2"/>
  <c r="H37" i="2"/>
  <c r="I37" i="2" s="1"/>
  <c r="H36" i="2"/>
  <c r="H27" i="2"/>
  <c r="I27" i="2" s="1"/>
  <c r="H28" i="2"/>
  <c r="I28" i="2" s="1"/>
  <c r="H29" i="2"/>
  <c r="H30" i="2"/>
  <c r="I30" i="2" s="1"/>
  <c r="H31" i="2"/>
  <c r="H32" i="2"/>
  <c r="H33" i="2"/>
  <c r="H26" i="2"/>
  <c r="I26" i="2" s="1"/>
  <c r="H23" i="2"/>
  <c r="H20" i="2"/>
  <c r="I20" i="2" s="1"/>
  <c r="H19" i="2"/>
  <c r="I19" i="2" s="1"/>
  <c r="F19" i="3"/>
  <c r="F18" i="3"/>
  <c r="B17" i="3"/>
  <c r="F17" i="3" s="1"/>
  <c r="F16" i="3"/>
  <c r="F15" i="3"/>
  <c r="F14" i="3"/>
  <c r="F12" i="3"/>
  <c r="F11" i="3"/>
  <c r="F10" i="3"/>
  <c r="F9" i="3"/>
  <c r="F8" i="3"/>
  <c r="F7" i="3"/>
  <c r="F6" i="3"/>
  <c r="F5" i="3"/>
  <c r="B1" i="2"/>
  <c r="C1" i="2"/>
  <c r="D1" i="2"/>
  <c r="E1" i="2"/>
  <c r="F1" i="2"/>
  <c r="G1" i="2"/>
  <c r="H1" i="2"/>
  <c r="I1" i="2"/>
  <c r="J1" i="2"/>
  <c r="K1" i="2"/>
  <c r="L1" i="2"/>
  <c r="M1" i="2"/>
  <c r="N1" i="2"/>
  <c r="O1" i="2"/>
  <c r="P1" i="2"/>
  <c r="Q1" i="2"/>
  <c r="R1" i="2"/>
  <c r="B2" i="2"/>
  <c r="C2" i="2"/>
  <c r="D2" i="2"/>
  <c r="E2" i="2"/>
  <c r="F2" i="2"/>
  <c r="G2" i="2"/>
  <c r="H2" i="2"/>
  <c r="I2" i="2"/>
  <c r="J2" i="2"/>
  <c r="K2" i="2"/>
  <c r="L2" i="2"/>
  <c r="M2" i="2"/>
  <c r="N2" i="2"/>
  <c r="O2" i="2"/>
  <c r="P2" i="2"/>
  <c r="Q2" i="2"/>
  <c r="R2" i="2"/>
  <c r="B3" i="2"/>
  <c r="C3" i="2"/>
  <c r="D3" i="2"/>
  <c r="E3" i="2"/>
  <c r="F3" i="2"/>
  <c r="G3" i="2"/>
  <c r="H3" i="2"/>
  <c r="I3" i="2"/>
  <c r="J3" i="2"/>
  <c r="K3" i="2"/>
  <c r="L3" i="2"/>
  <c r="M3" i="2"/>
  <c r="N3" i="2"/>
  <c r="O3" i="2"/>
  <c r="P3" i="2"/>
  <c r="Q3" i="2"/>
  <c r="R3" i="2"/>
  <c r="B4" i="2"/>
  <c r="C4" i="2"/>
  <c r="D4" i="2"/>
  <c r="E4" i="2"/>
  <c r="F4" i="2"/>
  <c r="G4" i="2"/>
  <c r="H4" i="2"/>
  <c r="I4" i="2"/>
  <c r="J4" i="2"/>
  <c r="K4" i="2"/>
  <c r="L4" i="2"/>
  <c r="M4" i="2"/>
  <c r="N4" i="2"/>
  <c r="O4" i="2"/>
  <c r="P4" i="2"/>
  <c r="Q4" i="2"/>
  <c r="R4" i="2"/>
  <c r="B5" i="2"/>
  <c r="C5" i="2"/>
  <c r="D5" i="2"/>
  <c r="E5" i="2"/>
  <c r="F5" i="2"/>
  <c r="G5" i="2"/>
  <c r="H5" i="2"/>
  <c r="I5" i="2"/>
  <c r="J5" i="2"/>
  <c r="K5" i="2"/>
  <c r="L5" i="2"/>
  <c r="M5" i="2"/>
  <c r="N5" i="2"/>
  <c r="O5" i="2"/>
  <c r="P5" i="2"/>
  <c r="Q5" i="2"/>
  <c r="R5" i="2"/>
  <c r="B6" i="2"/>
  <c r="C6" i="2"/>
  <c r="D6" i="2"/>
  <c r="E6" i="2"/>
  <c r="F6" i="2"/>
  <c r="G6" i="2"/>
  <c r="H6" i="2"/>
  <c r="I6" i="2"/>
  <c r="J6" i="2"/>
  <c r="K6" i="2"/>
  <c r="L6" i="2"/>
  <c r="M6" i="2"/>
  <c r="N6" i="2"/>
  <c r="O6" i="2"/>
  <c r="P6" i="2"/>
  <c r="Q6" i="2"/>
  <c r="R6" i="2"/>
  <c r="A10" i="2"/>
  <c r="M10" i="2"/>
  <c r="A11" i="2"/>
  <c r="M11" i="2"/>
  <c r="A12" i="2"/>
  <c r="M12" i="2"/>
  <c r="A13" i="2"/>
  <c r="A14" i="2"/>
  <c r="F19" i="2"/>
  <c r="F21" i="2" s="1"/>
  <c r="N19" i="2"/>
  <c r="M19" i="2"/>
  <c r="O19" i="2" s="1"/>
  <c r="S19" i="2"/>
  <c r="F20" i="2"/>
  <c r="P20" i="2"/>
  <c r="Q20" i="2" s="1"/>
  <c r="M20" i="2"/>
  <c r="S20" i="2"/>
  <c r="M21" i="2"/>
  <c r="P22" i="2"/>
  <c r="S22" i="2"/>
  <c r="F23" i="2"/>
  <c r="K23" i="2"/>
  <c r="K24" i="2" s="1"/>
  <c r="M23" i="2"/>
  <c r="M24" i="2" s="1"/>
  <c r="S23" i="2"/>
  <c r="F24" i="2"/>
  <c r="P25" i="2"/>
  <c r="Q25" i="2" s="1"/>
  <c r="S25" i="2"/>
  <c r="F26" i="2"/>
  <c r="F34" i="2" s="1"/>
  <c r="K26" i="2"/>
  <c r="M26" i="2"/>
  <c r="M34" i="2" s="1"/>
  <c r="N26" i="2"/>
  <c r="O26" i="2" s="1"/>
  <c r="S26" i="2"/>
  <c r="F27" i="2"/>
  <c r="P27" i="2"/>
  <c r="Q27" i="2" s="1"/>
  <c r="M27" i="2"/>
  <c r="S27" i="2"/>
  <c r="F28" i="2"/>
  <c r="N28" i="2"/>
  <c r="O28" i="2" s="1"/>
  <c r="M28" i="2"/>
  <c r="S28" i="2"/>
  <c r="F29" i="2"/>
  <c r="I29" i="2"/>
  <c r="K29" i="2"/>
  <c r="M29" i="2"/>
  <c r="S29" i="2"/>
  <c r="F30" i="2"/>
  <c r="K30" i="2"/>
  <c r="M30" i="2"/>
  <c r="N30" i="2"/>
  <c r="O30" i="2" s="1"/>
  <c r="P30" i="2"/>
  <c r="Q30" i="2" s="1"/>
  <c r="S30" i="2"/>
  <c r="F31" i="2"/>
  <c r="I31" i="2"/>
  <c r="K31" i="2"/>
  <c r="M31" i="2"/>
  <c r="F32" i="2"/>
  <c r="I32" i="2"/>
  <c r="N32" i="2"/>
  <c r="O32" i="2" s="1"/>
  <c r="M32" i="2"/>
  <c r="F33" i="2"/>
  <c r="I33" i="2"/>
  <c r="K33" i="2"/>
  <c r="M33" i="2"/>
  <c r="N33" i="2"/>
  <c r="O33" i="2" s="1"/>
  <c r="I35" i="2"/>
  <c r="P35" i="2"/>
  <c r="Q35" i="2" s="1"/>
  <c r="S35" i="2"/>
  <c r="F36" i="2"/>
  <c r="I36" i="2"/>
  <c r="K36" i="2"/>
  <c r="M36" i="2"/>
  <c r="S36" i="2"/>
  <c r="F37" i="2"/>
  <c r="N37" i="2"/>
  <c r="O37" i="2" s="1"/>
  <c r="K37" i="2"/>
  <c r="M37" i="2"/>
  <c r="S37" i="2"/>
  <c r="F38" i="2"/>
  <c r="O41" i="2" l="1"/>
  <c r="O42" i="2" s="1"/>
  <c r="O43" i="2" s="1"/>
  <c r="M41" i="2"/>
  <c r="M42" i="2" s="1"/>
  <c r="M43" i="2" s="1"/>
  <c r="K41" i="2"/>
  <c r="K42" i="2" s="1"/>
  <c r="K43" i="2" s="1"/>
  <c r="I41" i="2"/>
  <c r="I42" i="2" s="1"/>
  <c r="I43" i="2" s="1"/>
  <c r="P37" i="2"/>
  <c r="Q37" i="2" s="1"/>
  <c r="P36" i="2"/>
  <c r="Q36" i="2" s="1"/>
  <c r="K32" i="2"/>
  <c r="N20" i="2"/>
  <c r="O20" i="2" s="1"/>
  <c r="N36" i="2"/>
  <c r="O36" i="2" s="1"/>
  <c r="P26" i="2"/>
  <c r="Q26" i="2" s="1"/>
  <c r="K20" i="2"/>
  <c r="P23" i="2"/>
  <c r="N23" i="2"/>
  <c r="O23" i="2" s="1"/>
  <c r="O24" i="2" s="1"/>
  <c r="O21" i="2"/>
  <c r="F39" i="2"/>
  <c r="N31" i="2"/>
  <c r="O31" i="2" s="1"/>
  <c r="K28" i="2"/>
  <c r="N27" i="2"/>
  <c r="O27" i="2" s="1"/>
  <c r="P19" i="2"/>
  <c r="Q19" i="2" s="1"/>
  <c r="F40" i="2"/>
  <c r="P29" i="2"/>
  <c r="Q29" i="2" s="1"/>
  <c r="K27" i="2"/>
  <c r="K34" i="2" s="1"/>
  <c r="N29" i="2"/>
  <c r="O29" i="2" s="1"/>
  <c r="P28" i="2"/>
  <c r="Q28" i="2" s="1"/>
  <c r="K21" i="2" l="1"/>
  <c r="O34" i="2"/>
  <c r="Q40" i="2"/>
  <c r="Q39" i="2"/>
  <c r="F41" i="2"/>
  <c r="F42" i="2" s="1"/>
  <c r="F43" i="2" s="1"/>
  <c r="Q41" i="2" l="1"/>
  <c r="Q42" i="2" s="1"/>
  <c r="Q43" i="2" s="1"/>
  <c r="K14" i="2" l="1"/>
</calcChain>
</file>

<file path=xl/sharedStrings.xml><?xml version="1.0" encoding="utf-8"?>
<sst xmlns="http://schemas.openxmlformats.org/spreadsheetml/2006/main" count="94" uniqueCount="74">
  <si>
    <t>Grand Total Inclusive VAT and PS</t>
  </si>
  <si>
    <t>VAT 13%</t>
  </si>
  <si>
    <t>Total without PS</t>
  </si>
  <si>
    <t>PS amount</t>
  </si>
  <si>
    <t>Total with PS amount</t>
  </si>
  <si>
    <t>Sub-Total 4</t>
  </si>
  <si>
    <t>Ton</t>
  </si>
  <si>
    <t>Providing and laying , fitting and placing un-coated Mild steel / HYSD reinforcement complete in foundation as per drawing and technical specification [2014]</t>
  </si>
  <si>
    <t>Cum</t>
  </si>
  <si>
    <t>Providing and laying of Plain/Reinforced Cement Concrete in Foundation complete as per Drawing and Technical Specifications., RCC Grade M 25/20 including formwork [2000]</t>
  </si>
  <si>
    <t>Pavement Works</t>
  </si>
  <si>
    <t>Sub-Total 3</t>
  </si>
  <si>
    <t>Sqm</t>
  </si>
  <si>
    <t>Laying and fixing of Geo-Textile all complete as per specification., Providing  and laying of a geotextile filter between pitching and embankment slopes as per Drawing and Technical Specifications.[2404]</t>
  </si>
  <si>
    <t>Providing, Assembling &amp; providing and filling stone in mechanically  woven double twisted  crates / mattress  including rolling, cutting and  with lacing  wire and binding wire as per specification , Hexagonal mesh type 100 mm x 120 mm, mesh wire 3 mm, selvage wire 3.9 mm, lacing wire 2.4 mm [SS 2402]</t>
  </si>
  <si>
    <t>Random Rubble Masonry, Providing and laying of Stone Masonry Work in Cement Mortar 1:4 in Foundation complete as per Drawing and Technical Specifications., Using Concrete Mixer[2602,2603]</t>
  </si>
  <si>
    <t>Providing and laying Plum concrete ( Boulder mixed concrete) as per Drawing and Specifications, 60% M 15  concrete and 40% boulders/stones,Including Formwork using Mechanical Aids[2421]</t>
  </si>
  <si>
    <t>Providing and laying of Plain/Reinforced Cement Concrete in Foundation complete as per Drawing and Technical Specifications, PCC Grade M 15 including formworks all complete.[2000]</t>
  </si>
  <si>
    <t>Providing and laying of Plain Cement Concrete M 10 ( or 1:3:6 for nominal mix) in Foundation complete as per Drawing and Technical Specifications.[2000]</t>
  </si>
  <si>
    <t>Providing and laying of hand pack Stone soling with 150 to 200 mm thick stones and packing with smaller stone on prepared surface as per Drawing and Technical Specifications.[1006]</t>
  </si>
  <si>
    <t>Excavation for Structures Foundation, Earth work in excavation of foundation of structures, including  construction of shoring and bracing, removal of stumps and other deleterious matter  &amp; Backfilling with Suitable Material as per Drawing and Technical Specifications.,[907]</t>
  </si>
  <si>
    <t>Structural Works</t>
  </si>
  <si>
    <t>Sub-Total 2</t>
  </si>
  <si>
    <t>Road way Excavation in all types (including hard rock) of soil as per Drawing and technical specifications including removal of stumps and other deleterious matter, all lifts and lead as per Drawing and instruction of the Engineer[905]</t>
  </si>
  <si>
    <t>Earthwork</t>
  </si>
  <si>
    <t>Sub-Total 1</t>
  </si>
  <si>
    <t>PS</t>
  </si>
  <si>
    <t>Provision of Insurance for the  loss or damage to the Works, Plant, and Materials;  as per SCC 19.1 [SS 100]</t>
  </si>
  <si>
    <t>Relocation of services / minor infrastructures, Engineer's facility, Office accessories and equipments, Quality Control as per specifications and instruction of the Engineer.[111]</t>
  </si>
  <si>
    <t>General works</t>
  </si>
  <si>
    <t>Total Amount</t>
  </si>
  <si>
    <t>Quantity</t>
  </si>
  <si>
    <t>Rate</t>
  </si>
  <si>
    <t>Remarks</t>
  </si>
  <si>
    <t>Remaining Bill</t>
  </si>
  <si>
    <t>Current Bill</t>
  </si>
  <si>
    <t>Previous Bill</t>
  </si>
  <si>
    <t>Upto Date Work Till Date</t>
  </si>
  <si>
    <t>As per VO1</t>
  </si>
  <si>
    <t>As per BOQ</t>
  </si>
  <si>
    <t>Unit</t>
  </si>
  <si>
    <t>Work Description</t>
  </si>
  <si>
    <t>S.N.</t>
  </si>
  <si>
    <t xml:space="preserve">Date of work completed: </t>
  </si>
  <si>
    <t>Work Progress</t>
  </si>
  <si>
    <t xml:space="preserve">Date of Time Extension: </t>
  </si>
  <si>
    <t>Bill of Contract</t>
  </si>
  <si>
    <t>f</t>
  </si>
  <si>
    <t>e</t>
  </si>
  <si>
    <t>d</t>
  </si>
  <si>
    <t>c</t>
  </si>
  <si>
    <t>b</t>
  </si>
  <si>
    <t>a</t>
  </si>
  <si>
    <t>Date of Measurement: 2081/11/11</t>
  </si>
  <si>
    <t>Measurnment Number :- 01</t>
  </si>
  <si>
    <t>Bill No.:1st Running Bill</t>
  </si>
  <si>
    <t>F/Y:- 81/82</t>
  </si>
  <si>
    <t>Name of Project:xx</t>
  </si>
  <si>
    <t>Name of Works: xx</t>
  </si>
  <si>
    <t>Project Implement place :- xx</t>
  </si>
  <si>
    <t>Contract Identification No:- xx</t>
  </si>
  <si>
    <t>Client : - xx</t>
  </si>
  <si>
    <t>Name of Contractor: xx</t>
  </si>
  <si>
    <t>Agreement Date: 2081/07/26</t>
  </si>
  <si>
    <t>Date of Completion:xx</t>
  </si>
  <si>
    <t>Time Extension : -</t>
  </si>
  <si>
    <t>Date of Work Order: xx</t>
  </si>
  <si>
    <t>New Completion Date after Variation:</t>
  </si>
  <si>
    <t>Work completed Date :- Running</t>
  </si>
  <si>
    <t>Client :- xx</t>
  </si>
  <si>
    <t xml:space="preserve">Division Chief/ Project Manager :- </t>
  </si>
  <si>
    <t xml:space="preserve">Pan no :- </t>
  </si>
  <si>
    <t xml:space="preserve">Submitted by : </t>
  </si>
  <si>
    <t xml:space="preserve">Address: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</si>
</sst>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0.0"/>
  </numFmts>
  <fonts count="24">
    <font>
      <sz val="12"/>
      <color theme="1"/>
      <name val="Times New Roman"/>
      <family val="2"/>
    </font>
    <font>
      <sz val="10"/>
      <name val="Arial"/>
      <family val="2"/>
    </font>
    <font>
      <b/>
      <sz val="10"/>
      <name val="Arial"/>
      <family val="2"/>
    </font>
    <font>
      <sz val="12"/>
      <name val="Times New Roman"/>
      <family val="1"/>
    </font>
    <font>
      <b/>
      <sz val="12"/>
      <name val="Times New Roman"/>
      <family val="1"/>
    </font>
    <font>
      <b/>
      <sz val="12"/>
      <color theme="1"/>
      <name val="Times New Roman"/>
      <family val="1"/>
    </font>
    <font>
      <sz val="12"/>
      <color indexed="8"/>
      <name val="Times New Roman"/>
      <family val="1"/>
    </font>
    <font>
      <b/>
      <sz val="12"/>
      <color indexed="8"/>
      <name val="Times New Roman"/>
      <family val="1"/>
    </font>
    <font>
      <sz val="11"/>
      <color theme="1"/>
      <name val="Calibri"/>
      <family val="2"/>
      <scheme val="minor"/>
    </font>
    <font>
      <sz val="12"/>
      <color theme="1"/>
      <name val="Times New Roman"/>
      <family val="1"/>
    </font>
    <font>
      <b/>
      <sz val="14"/>
      <name val="Times New Roman"/>
      <family val="1"/>
    </font>
    <font>
      <sz val="10"/>
      <name val="Times New Roman"/>
      <family val="1"/>
    </font>
    <font>
      <sz val="11"/>
      <name val="Times New Roman"/>
      <family val="1"/>
    </font>
    <font>
      <sz val="12"/>
      <name val="Arial Narrow"/>
      <family val="2"/>
    </font>
    <font>
      <sz val="10"/>
      <name val="Arial Narrow"/>
      <family val="2"/>
    </font>
    <font>
      <sz val="8"/>
      <color theme="1"/>
      <name val="FONTASY_HIMALI_TT"/>
      <family val="5"/>
    </font>
    <font>
      <sz val="11"/>
      <color rgb="FFFF0000"/>
      <name val="New times roman"/>
      <charset val="1"/>
    </font>
    <font>
      <sz val="14"/>
      <name val="Arial Narrow"/>
      <family val="2"/>
    </font>
    <font>
      <u/>
      <sz val="11"/>
      <color rgb="FFFF0000"/>
      <name val="New times roman"/>
      <charset val="1"/>
    </font>
    <font>
      <sz val="11"/>
      <color theme="1"/>
      <name val="New times roman"/>
      <charset val="1"/>
    </font>
    <font>
      <sz val="20"/>
      <color theme="1"/>
      <name val="Dutch801 Rm BT"/>
      <family val="1"/>
    </font>
    <font>
      <b/>
      <sz val="13"/>
      <name val="Times New Roman"/>
      <family val="1"/>
    </font>
    <font>
      <sz val="13"/>
      <name val="Times New Roman"/>
      <family val="1"/>
    </font>
    <font>
      <sz val="16"/>
      <color theme="1"/>
      <name val="Dutch801 Rm BT"/>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2">
    <xf numFmtId="0" fontId="0"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9" fontId="8" fillId="0" borderId="0" applyFont="0" applyFill="0" applyBorder="0" applyAlignment="0" applyProtection="0"/>
    <xf numFmtId="0" fontId="8" fillId="0" borderId="0"/>
    <xf numFmtId="0" fontId="8" fillId="0" borderId="0"/>
    <xf numFmtId="0" fontId="1" fillId="0" borderId="0"/>
  </cellStyleXfs>
  <cellXfs count="90">
    <xf numFmtId="0" fontId="0" fillId="0" borderId="0" xfId="0"/>
    <xf numFmtId="0" fontId="1" fillId="0" borderId="0" xfId="1"/>
    <xf numFmtId="0" fontId="2" fillId="0" borderId="0" xfId="1" applyFont="1"/>
    <xf numFmtId="0" fontId="1" fillId="0" borderId="0" xfId="1" applyAlignment="1">
      <alignment wrapText="1"/>
    </xf>
    <xf numFmtId="164" fontId="1" fillId="0" borderId="0" xfId="1" applyNumberFormat="1"/>
    <xf numFmtId="43" fontId="1" fillId="0" borderId="0" xfId="1" applyNumberFormat="1"/>
    <xf numFmtId="14" fontId="1" fillId="0" borderId="0" xfId="1" applyNumberFormat="1"/>
    <xf numFmtId="0" fontId="3" fillId="0" borderId="1" xfId="1" applyFont="1" applyBorder="1" applyAlignment="1">
      <alignment vertical="center"/>
    </xf>
    <xf numFmtId="43" fontId="4" fillId="0" borderId="1" xfId="1" applyNumberFormat="1" applyFont="1" applyBorder="1" applyAlignment="1">
      <alignment vertical="center"/>
    </xf>
    <xf numFmtId="0" fontId="4" fillId="0" borderId="1" xfId="1" applyFont="1" applyBorder="1" applyAlignment="1">
      <alignment vertical="center"/>
    </xf>
    <xf numFmtId="0" fontId="4" fillId="0" borderId="1" xfId="1" applyFont="1" applyBorder="1"/>
    <xf numFmtId="0" fontId="3" fillId="0" borderId="1" xfId="1" applyFont="1" applyBorder="1" applyAlignment="1">
      <alignment wrapText="1"/>
    </xf>
    <xf numFmtId="9" fontId="1" fillId="0" borderId="0" xfId="1" applyNumberFormat="1"/>
    <xf numFmtId="0" fontId="1" fillId="0" borderId="0" xfId="1" applyAlignment="1">
      <alignment horizontal="center" vertical="center"/>
    </xf>
    <xf numFmtId="0" fontId="3" fillId="0" borderId="1" xfId="1" applyFont="1" applyBorder="1" applyAlignment="1">
      <alignment horizontal="center" vertical="center"/>
    </xf>
    <xf numFmtId="43" fontId="3" fillId="0" borderId="1" xfId="1" applyNumberFormat="1" applyFont="1" applyBorder="1" applyAlignment="1">
      <alignment horizontal="center" vertical="center"/>
    </xf>
    <xf numFmtId="43" fontId="6" fillId="0" borderId="1" xfId="1" applyNumberFormat="1" applyFont="1" applyBorder="1" applyAlignment="1">
      <alignment horizontal="center" vertical="center" wrapText="1"/>
    </xf>
    <xf numFmtId="43" fontId="4" fillId="0" borderId="1" xfId="1" applyNumberFormat="1" applyFont="1" applyBorder="1" applyAlignment="1">
      <alignment horizontal="center" vertical="center"/>
    </xf>
    <xf numFmtId="43" fontId="3" fillId="0" borderId="1" xfId="2" applyNumberFormat="1" applyFont="1" applyBorder="1" applyAlignment="1">
      <alignment horizontal="center" vertical="center"/>
    </xf>
    <xf numFmtId="43" fontId="4" fillId="0" borderId="1" xfId="3" applyNumberFormat="1" applyFont="1" applyBorder="1" applyAlignment="1">
      <alignment horizontal="center" vertical="center"/>
    </xf>
    <xf numFmtId="0" fontId="3" fillId="0" borderId="1" xfId="4" applyFont="1" applyBorder="1" applyAlignment="1">
      <alignment horizontal="center" vertical="center" wrapText="1"/>
    </xf>
    <xf numFmtId="0" fontId="4" fillId="0" borderId="1" xfId="4" applyFont="1" applyBorder="1" applyAlignment="1">
      <alignment horizontal="right" vertical="top" wrapText="1"/>
    </xf>
    <xf numFmtId="0" fontId="3" fillId="0" borderId="1" xfId="4" applyFont="1" applyBorder="1" applyAlignment="1">
      <alignment horizontal="justify" vertical="top" wrapText="1"/>
    </xf>
    <xf numFmtId="0" fontId="4" fillId="0" borderId="1" xfId="4" applyFont="1" applyBorder="1" applyAlignment="1">
      <alignment horizontal="center" vertical="center" wrapText="1"/>
    </xf>
    <xf numFmtId="0" fontId="4" fillId="0" borderId="1" xfId="1" applyFont="1" applyBorder="1" applyAlignment="1">
      <alignment horizontal="center" vertical="center"/>
    </xf>
    <xf numFmtId="43" fontId="7"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1" xfId="1" applyFont="1" applyBorder="1"/>
    <xf numFmtId="0" fontId="3" fillId="0" borderId="1" xfId="5" applyFont="1" applyBorder="1" applyAlignment="1">
      <alignment horizontal="center" vertical="center"/>
    </xf>
    <xf numFmtId="164" fontId="4" fillId="0" borderId="1" xfId="6" applyNumberFormat="1" applyFont="1" applyBorder="1" applyAlignment="1">
      <alignment horizontal="center" vertical="center"/>
    </xf>
    <xf numFmtId="0" fontId="3" fillId="0" borderId="1" xfId="6" applyFont="1" applyBorder="1" applyAlignment="1">
      <alignment vertical="center"/>
    </xf>
    <xf numFmtId="0" fontId="3" fillId="0" borderId="1" xfId="7" applyFont="1" applyFill="1" applyBorder="1" applyAlignment="1">
      <alignment horizontal="center" vertical="center" wrapText="1"/>
    </xf>
    <xf numFmtId="0" fontId="4" fillId="0" borderId="1" xfId="7" applyFont="1" applyFill="1" applyBorder="1" applyAlignment="1">
      <alignment horizontal="center" vertical="center" wrapText="1"/>
    </xf>
    <xf numFmtId="1" fontId="3" fillId="0" borderId="1" xfId="7" applyNumberFormat="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3" fillId="0" borderId="0" xfId="1" applyFont="1"/>
    <xf numFmtId="0" fontId="4" fillId="0" borderId="0" xfId="1" applyFont="1"/>
    <xf numFmtId="10" fontId="4" fillId="0" borderId="0" xfId="8" applyNumberFormat="1" applyFont="1" applyAlignment="1">
      <alignment horizontal="center"/>
    </xf>
    <xf numFmtId="0" fontId="4" fillId="0" borderId="0" xfId="1" applyFont="1" applyAlignment="1">
      <alignment horizontal="right"/>
    </xf>
    <xf numFmtId="0" fontId="3" fillId="0" borderId="0" xfId="1" applyFont="1" applyAlignment="1">
      <alignment wrapText="1"/>
    </xf>
    <xf numFmtId="0" fontId="4" fillId="0" borderId="0" xfId="1" applyFont="1" applyAlignment="1">
      <alignment wrapText="1"/>
    </xf>
    <xf numFmtId="0" fontId="3" fillId="0" borderId="0" xfId="1" applyFont="1" applyAlignment="1">
      <alignment horizontal="left"/>
    </xf>
    <xf numFmtId="0" fontId="3" fillId="0" borderId="0" xfId="1" applyFont="1" applyAlignment="1">
      <alignment horizontal="left" vertical="center"/>
    </xf>
    <xf numFmtId="0" fontId="3" fillId="0" borderId="0" xfId="9" applyFont="1" applyAlignment="1">
      <alignment horizontal="left" vertical="center" wrapText="1"/>
    </xf>
    <xf numFmtId="0" fontId="9" fillId="0" borderId="0" xfId="1" applyFont="1" applyAlignment="1">
      <alignment horizontal="left"/>
    </xf>
    <xf numFmtId="0" fontId="11" fillId="0" borderId="0" xfId="1" applyFont="1" applyAlignment="1">
      <alignment horizontal="center"/>
    </xf>
    <xf numFmtId="0" fontId="12" fillId="0" borderId="0" xfId="1" applyFont="1" applyAlignment="1">
      <alignment horizontal="center"/>
    </xf>
    <xf numFmtId="0" fontId="4" fillId="0" borderId="0" xfId="1" applyFont="1" applyAlignment="1">
      <alignment horizontal="center"/>
    </xf>
    <xf numFmtId="0" fontId="3" fillId="0" borderId="0" xfId="1" applyFont="1" applyAlignment="1">
      <alignment horizontal="center"/>
    </xf>
    <xf numFmtId="0" fontId="10" fillId="0" borderId="0" xfId="1" applyFont="1" applyAlignment="1">
      <alignment horizontal="center"/>
    </xf>
    <xf numFmtId="0" fontId="9" fillId="0" borderId="0" xfId="1" applyFont="1" applyAlignment="1">
      <alignment horizontal="left"/>
    </xf>
    <xf numFmtId="0" fontId="3" fillId="0" borderId="0" xfId="9" applyFont="1" applyAlignment="1">
      <alignment horizontal="left" vertical="center" wrapText="1"/>
    </xf>
    <xf numFmtId="0" fontId="5" fillId="0" borderId="1" xfId="1" applyFont="1" applyBorder="1" applyAlignment="1">
      <alignment horizontal="center" vertical="center" wrapText="1"/>
    </xf>
    <xf numFmtId="0" fontId="5" fillId="0" borderId="1" xfId="1" applyFont="1" applyBorder="1" applyAlignment="1">
      <alignment horizontal="center" vertical="center"/>
    </xf>
    <xf numFmtId="0" fontId="5" fillId="0" borderId="4" xfId="1" applyFont="1" applyBorder="1" applyAlignment="1">
      <alignment horizontal="center" vertical="center"/>
    </xf>
    <xf numFmtId="0" fontId="5" fillId="0" borderId="3" xfId="1" applyFont="1" applyBorder="1" applyAlignment="1">
      <alignment horizontal="center" vertical="center"/>
    </xf>
    <xf numFmtId="0" fontId="5" fillId="0" borderId="2" xfId="1" applyFont="1" applyBorder="1" applyAlignment="1">
      <alignment horizontal="center" vertical="center"/>
    </xf>
    <xf numFmtId="0" fontId="5" fillId="0" borderId="1" xfId="1" applyFont="1" applyBorder="1" applyAlignment="1">
      <alignment horizontal="right" vertical="center"/>
    </xf>
    <xf numFmtId="0" fontId="13" fillId="0" borderId="0" xfId="4" applyFont="1"/>
    <xf numFmtId="0" fontId="13" fillId="2" borderId="0" xfId="4" applyFont="1" applyFill="1" applyAlignment="1">
      <alignment horizontal="left" vertical="center"/>
    </xf>
    <xf numFmtId="0" fontId="14" fillId="0" borderId="0" xfId="4" applyFont="1"/>
    <xf numFmtId="0" fontId="15" fillId="0" borderId="0" xfId="10" applyFont="1"/>
    <xf numFmtId="0" fontId="16" fillId="3" borderId="4" xfId="9" applyFont="1" applyFill="1" applyBorder="1"/>
    <xf numFmtId="0" fontId="13" fillId="0" borderId="3" xfId="4" applyFont="1" applyBorder="1"/>
    <xf numFmtId="0" fontId="13" fillId="0" borderId="2" xfId="4" applyFont="1" applyBorder="1"/>
    <xf numFmtId="0" fontId="16" fillId="4" borderId="4" xfId="9" applyFont="1" applyFill="1" applyBorder="1" applyAlignment="1">
      <alignment horizontal="left"/>
    </xf>
    <xf numFmtId="0" fontId="14" fillId="0" borderId="0" xfId="4" applyFont="1" applyAlignment="1">
      <alignment wrapText="1"/>
    </xf>
    <xf numFmtId="0" fontId="17" fillId="0" borderId="0" xfId="4" applyFont="1"/>
    <xf numFmtId="0" fontId="17" fillId="0" borderId="3" xfId="4" applyFont="1" applyBorder="1"/>
    <xf numFmtId="0" fontId="17" fillId="0" borderId="2" xfId="4" applyFont="1" applyBorder="1"/>
    <xf numFmtId="1" fontId="16" fillId="4" borderId="4" xfId="9" applyNumberFormat="1" applyFont="1" applyFill="1" applyBorder="1" applyAlignment="1">
      <alignment horizontal="center"/>
    </xf>
    <xf numFmtId="0" fontId="18" fillId="3" borderId="4" xfId="9" applyFont="1" applyFill="1" applyBorder="1"/>
    <xf numFmtId="0" fontId="1" fillId="0" borderId="0" xfId="4" applyAlignment="1">
      <alignment horizontal="right"/>
    </xf>
    <xf numFmtId="0" fontId="19" fillId="2" borderId="4" xfId="9" applyFont="1" applyFill="1" applyBorder="1"/>
    <xf numFmtId="0" fontId="17" fillId="2" borderId="3" xfId="4" applyFont="1" applyFill="1" applyBorder="1"/>
    <xf numFmtId="0" fontId="17" fillId="2" borderId="2" xfId="4" applyFont="1" applyFill="1" applyBorder="1"/>
    <xf numFmtId="165" fontId="13" fillId="2" borderId="1" xfId="4" applyNumberFormat="1" applyFont="1" applyFill="1" applyBorder="1" applyAlignment="1">
      <alignment horizontal="left" vertical="center"/>
    </xf>
    <xf numFmtId="0" fontId="15" fillId="2" borderId="1" xfId="10" applyFont="1" applyFill="1" applyBorder="1" applyAlignment="1">
      <alignment horizontal="center"/>
    </xf>
    <xf numFmtId="0" fontId="20" fillId="0" borderId="0" xfId="10" applyFont="1" applyAlignment="1">
      <alignment horizontal="center"/>
    </xf>
    <xf numFmtId="0" fontId="20" fillId="2" borderId="1" xfId="10" applyFont="1" applyFill="1" applyBorder="1" applyAlignment="1">
      <alignment horizontal="center"/>
    </xf>
    <xf numFmtId="0" fontId="19" fillId="2" borderId="0" xfId="9" applyFont="1" applyFill="1"/>
    <xf numFmtId="0" fontId="17" fillId="2" borderId="0" xfId="4" applyFont="1" applyFill="1"/>
    <xf numFmtId="0" fontId="20" fillId="2" borderId="0" xfId="10" applyFont="1" applyFill="1" applyAlignment="1">
      <alignment horizontal="center"/>
    </xf>
    <xf numFmtId="0" fontId="11" fillId="0" borderId="0" xfId="11" applyFont="1"/>
    <xf numFmtId="0" fontId="12" fillId="0" borderId="0" xfId="11" applyFont="1"/>
    <xf numFmtId="0" fontId="21" fillId="0" borderId="0" xfId="11" applyFont="1"/>
    <xf numFmtId="0" fontId="22" fillId="0" borderId="0" xfId="11" applyFont="1"/>
    <xf numFmtId="0" fontId="10" fillId="0" borderId="0" xfId="11" applyFont="1"/>
    <xf numFmtId="1" fontId="23" fillId="0" borderId="0" xfId="10" applyNumberFormat="1" applyFont="1"/>
  </cellXfs>
  <cellStyles count="12">
    <cellStyle name="Comma 14 2" xfId="3" xr:uid="{D6B9A5A9-510B-4680-B4BB-42EF0C14352C}"/>
    <cellStyle name="Normal" xfId="0" builtinId="0"/>
    <cellStyle name="Normal 10 10" xfId="9" xr:uid="{67E35023-91DE-4536-A67A-FD8309834953}"/>
    <cellStyle name="Normal 10 2" xfId="4" xr:uid="{DEC7BF8B-2385-4831-8A71-7BB62FBFE1D5}"/>
    <cellStyle name="Normal 11 10" xfId="10" xr:uid="{FF14F1A5-62E9-409C-8A00-DD5DD677639A}"/>
    <cellStyle name="Normal 14 3" xfId="11" xr:uid="{142FEFBA-4684-4D89-8CF0-D1A435F89C67}"/>
    <cellStyle name="Normal 2" xfId="1" xr:uid="{7644A4CC-167A-40CD-B343-47278F5BAF59}"/>
    <cellStyle name="Normal 2 10" xfId="7" xr:uid="{25AF7AE2-CCF9-4D92-A111-AE48F6863A25}"/>
    <cellStyle name="Normal 2 2 2" xfId="5" xr:uid="{A099406C-A054-4255-AA11-0D0D0D30EA54}"/>
    <cellStyle name="Normal 2 2 2 2 2" xfId="6" xr:uid="{48A85C48-2464-48DF-828D-1B2D79A3BBA7}"/>
    <cellStyle name="Normal 4 2 2" xfId="2" xr:uid="{173F7995-5DAF-48F5-A6EB-EA8327CED2DB}"/>
    <cellStyle name="Percent 2" xfId="8" xr:uid="{2D19AE71-03E4-49A8-8338-01DDFDD36042}"/>
  </cellStyles>
  <dxfs count="0"/>
  <tableStyles count="1" defaultTableStyle="TableStyleMedium2" defaultPivotStyle="PivotStyleLight16">
    <tableStyle name="Invisible" pivot="0" table="0" count="0" xr9:uid="{CBBB1C12-5A07-4941-915F-5843B4CD6D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styles" Target="styles.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4"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sharedStrings" Target="sharedStrings.xml"/><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and/SNRTP%20estimate/Final%20Pkg%20SNRTP%20II/Documents%20and%20Settings/user/Desktop/New%20folder/Skumar/DTO/Water%20Supply/Survey/Rung%20pelabas%20ws/Civil%20works%20estimates/Bhim/Bhim/Khanepani/Desig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CB9F51\Test_result_8_May_SectionB.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Civil%20works%20estimates/Water%20Supply(Khanepan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kalesti%20068-69\Technical%20-Section\Overseer\Bohara\WS%20Program%20(E)\DW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DTO/Water%20Supply/Revised%20WS%20Estimates%20(Quot%20+%20UC)/Kusumkhola%20w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TO/Water%20Supply/Civil%20works%20estimates/Civil%20works%20estimates/Bhim/Bhim/Khanepani/Desig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5CFC3B5\Water%20Supply(Khanepan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Civil%20works%20estimates/Civil%20works%20estimates/Bhim/Bhim/Khanepani/Desig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backfile\prem\Rampur%20Basti%20Bikash\Water%20Supply%202065-66\Bhim\Bhim\Khanepani\Water%20Supply(Desig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Bhim/Bhim/Khanepani/Water%20Supply(Desig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Civil%20works%20estimates/Bhim/Bhim/Khanepani/Water%20Supply(Khanepan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a/work/MAHAKALI/Documents%20and%20Settings/user/Desktop/New%20folder/Skumar/DTO/Water%20Supply/Survey/Rung%20pelabas%20ws/Civil%20works%20estimates/Bhim/Bhim/Khanepani/Desig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GOVINDA\065-66\Janapriya%20MC\Final%20Document\Estimat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backfile\prem\Rampur%20Basti%20Bikash\Water%20Supply%202065-66\Madanpokhara%20%20lift%20w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CAB1A7B\Test_result_8_May_SectionB.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lab\qty%20vs%20test\STEP\Monthly%20Lab%20Report\CK1\Test%20formats\New%20folder\AMTL\Hazama%20II\Ktm-Bhaktapur%20Road\Asphalt\Lohani\Lab_Test_Result\Test_result_8_May_SectionB.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lab\qty%20vs%20test\STEP\Monthly%20Lab%20Report\CK1\Test%20formats\New%20folder\AMTL\RIVER,%20HYDRO%20POWER%20OF%20OTHERS\Madi%20-1HEP\Lohani\Lab_Test_Result\Test_result_8_May_SectionB.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omeland/SNRTP%20estimate/Final%20Pkg%20SNRTP%20II/SNRTP/PMU%20Hetauda/Bhojpur/Documents%20and%20Settings/user/Desktop/New%20folder/Skumar/DTO/Water%20Supply/Survey/Rung%20pelabas%20ws/Civil%20works%20estimates/Bhim/Bhim/Khanepani/Desig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10E5C07\Water%20Supply(Khanepan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Users\Dell\AppData\Local\Temp\Hari%20pen\GAUTAM%20(F)\kusum\Rate%20Analysis-road\Palpa_Rate%20Analysis_069_70.xls"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E:\documents%20division%20pokhara\Template\bill\Data.xlsx" TargetMode="External"/><Relationship Id="rId1" Type="http://schemas.openxmlformats.org/officeDocument/2006/relationships/externalLinkPath" Target="Dat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97798\Downloads\Documents%20and%20Settings\user\Desktop\New%20folder\Skumar\DTO\Water%20Supply\Civil%20works%20estimates\Water%20Supply(Khanepan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user\Desktop\New%20folder\Skumar\DTO\Water%20Supply\Survey\Rung%20pelabas%20ws\Civil%20works%20estimates\Bhim\Bhim\Khanepani\Desig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97798\Downloads\DEEP%20projects\DTO\Water%20Supply\Civil%20works%20estimates\Civil%20works%20estimates\Bhim\Bhim\Khanepani\Design.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97798\Downloads\DEEP%20projects\Documents%20and%20Settings\user\Desktop\New%20folder\DTO\Water%20Supply\Revised%20WS%20Estimates%20(Quot%20+%20UC)\Kusumkhola%20w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97798\Downloads\DEEP%20projects\Documents%20and%20Settings\user\Desktop\New%20folder\Skumar\DTO\Water%20Supply\Civil%20works%20estimates\Civil%20works%20estimates\Bhim\Bhim\Khanepani\Water%20Supply(Khanepani).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97798\Downloads\DEEP%20projects\Documents%20and%20Settings\user\Desktop\New%20folder\Skumar\DTO\Water%20Supply\Civil%20works%20estimates\Civil%20works%20estimates\Bhim\Bhim\Khanepani\Desig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97798\Downloads\DEEP%20projects\Documents%20and%20Settings\user\Desktop\New%20folder\Bhim\Bhim\Khanepani\Water%20Supply(Design).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97798\Downloads\Documents%20and%20Settings\user\Desktop\New%20folder\Skumar\DTO\Water%20Supply\Civil%20works%20estimates\Bhim\Bhim\Khanepani\Water%20Supply(Khanepani).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97798\Downloads\Documents%20and%20Settings\user\Desktop\New%20folder\Skumar\DTO\Water%20Supply\Survey\Rung%20pelabas%20ws\Civil%20works%20estimates\Bhim\Bhim\Khanepani\Design.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97798\Downloads\Documents%20and%20Settings\user\Desktop\New%20folder\Skumar\DTO\Water%20Supply\Survey\Rung%20pelabas%20ws\Civil%20works%20estimates\Bhim\Bhim\Khanepani\Water%20Supply(Khanepan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Hari%20pen\GAUTAM%20(F)\Etc\Dumre%20Bazzer\Desig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nts%20and%20Settings\user\Desktop\New%20folder\Skumar\DTO\Water%20Supply\Civil%20works%20estimates\Water%20Supply(Khanepani).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a/work/MAHAKALI/Documents%20and%20Settings/user/Desktop/New%20folder/Skumar/DTO/Water%20Supply/Civil%20works%20estimates/Water%20Supply(Khanepan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OVINDA/065-66/Janapriya%20MC/Final%20Document/Estimat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omeland/SNRTP%20estimate/Final%20Pkg%20SNRTP%20II/Documents%20and%20Settings/user/Desktop/New%20folder/Skumar/DTO/Water%20Supply/Civil%20works%20estimates/Water%20Supply(Khanepan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row r="26">
          <cell r="D26">
            <v>260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row r="15">
          <cell r="C15" t="str">
            <v xml:space="preserve">IS </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abt_st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 sheetId="3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GL(1)"/>
      <sheetName val="HGL(2)"/>
      <sheetName val="HGL(3)"/>
      <sheetName val="HGL(4)"/>
      <sheetName val="HGL(5)"/>
      <sheetName val="HGL(6)"/>
      <sheetName val="Plot(1)"/>
      <sheetName val="General"/>
      <sheetName val="Map"/>
      <sheetName val="Main Menu"/>
      <sheetName val="Water Demand"/>
      <sheetName val="RVT Design"/>
      <sheetName val="Pipe"/>
      <sheetName val="Pipe Design"/>
      <sheetName val="Flow Dia"/>
      <sheetName val="PD_Proj"/>
      <sheetName val="Rate"/>
      <sheetName val="Trans Data"/>
      <sheetName val="Trans_Kg_Km"/>
      <sheetName val="Trans_truck"/>
      <sheetName val="Cons Mat"/>
      <sheetName val="District Rate"/>
      <sheetName val="LS"/>
      <sheetName val="Cons Work"/>
      <sheetName val="Intake"/>
      <sheetName val="INFO_INT"/>
      <sheetName val="SITE"/>
      <sheetName val="ST_IN_III"/>
      <sheetName val="ST_IN_II"/>
      <sheetName val="ST_IN_I"/>
      <sheetName val="IN_REHAB"/>
      <sheetName val="SP_IN_IIB"/>
      <sheetName val="SP_IN_IIA"/>
      <sheetName val="SP_IN_IB"/>
      <sheetName val="Sp_IN_IA"/>
      <sheetName val="Panera_intake"/>
      <sheetName val="Kuwa_intake"/>
      <sheetName val="Fitt-dia"/>
      <sheetName val="Data"/>
      <sheetName val="Total"/>
      <sheetName val="Fitt_Proj"/>
      <sheetName val="Cover"/>
      <sheetName val="Salient"/>
      <sheetName val="App"/>
      <sheetName val="Sp int I"/>
      <sheetName val="Sp int II"/>
      <sheetName val="St int I"/>
      <sheetName val="St int II"/>
      <sheetName val="St int III"/>
      <sheetName val="F Sed I"/>
      <sheetName val="F Sed II"/>
      <sheetName val="F Sed III"/>
      <sheetName val="F RVT"/>
      <sheetName val="M CC"/>
      <sheetName val="M DC"/>
      <sheetName val="M BPT"/>
      <sheetName val="F BPT"/>
      <sheetName val="F DC"/>
      <sheetName val="PSP"/>
      <sheetName val="F IC"/>
      <sheetName val="A VC I"/>
      <sheetName val="A VC II"/>
      <sheetName val="GI VB"/>
      <sheetName val="KUWA"/>
      <sheetName val="PANERA"/>
      <sheetName val="Raj"/>
      <sheetName val="A-VAL"/>
      <sheetName val="BAR-1"/>
      <sheetName val="gate-1"/>
      <sheetName val="BAR-2"/>
      <sheetName val="gate-2"/>
      <sheetName val="COL-CHM"/>
      <sheetName val="BPC-CHM"/>
      <sheetName val="DIS-CHM"/>
      <sheetName val="DIR-LAT"/>
      <sheetName val="FER-BPC"/>
      <sheetName val="FER-SED1"/>
      <sheetName val="FER-SED2"/>
      <sheetName val="FER-SED3"/>
      <sheetName val="GAB_WOR"/>
      <sheetName val="GI-VAL-box"/>
      <sheetName val="IRN-GET"/>
      <sheetName val="LATRIN-1"/>
      <sheetName val="LATRIN-2"/>
      <sheetName val="Documentation"/>
      <sheetName val="Structures"/>
      <sheetName val="Design Menu"/>
      <sheetName val="LATRIN-3"/>
      <sheetName val="PIP-ANC"/>
      <sheetName val="PSP-1"/>
      <sheetName val="PSP-2"/>
      <sheetName val="Rate_Analysis"/>
      <sheetName val="Dist Rate"/>
      <sheetName val="rate-sheet"/>
      <sheetName val="Tools"/>
      <sheetName val="RCC-FORMWK"/>
      <sheetName val="RCC BPC L"/>
      <sheetName val="RCC IC L"/>
      <sheetName val="RCC DC L"/>
      <sheetName val="RCC CC L"/>
      <sheetName val="RCC BPC S"/>
      <sheetName val="RCC IC S"/>
      <sheetName val="RCC CC S"/>
      <sheetName val="RCC DC S"/>
      <sheetName val="BPC-PIPE"/>
      <sheetName val="RCC-VAL"/>
      <sheetName val="ST-CR1"/>
      <sheetName val="ST-CR2"/>
      <sheetName val="ST-CR3"/>
      <sheetName val="SUS-CRS"/>
      <sheetName val="V-CHM"/>
      <sheetName val="FER-1"/>
      <sheetName val="formula"/>
      <sheetName val="FER-2"/>
      <sheetName val="FER-3"/>
      <sheetName val="FER-4"/>
      <sheetName val="FER-5"/>
      <sheetName val="FER-6"/>
      <sheetName val="FER-7"/>
      <sheetName val="FER-8"/>
      <sheetName val="FER-9"/>
      <sheetName val="FER-10"/>
      <sheetName val="FER-12"/>
      <sheetName val="FER-14"/>
      <sheetName val="FER-16"/>
      <sheetName val="FER-18"/>
      <sheetName val="FER-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row r="8">
          <cell r="C8" t="str">
            <v>LS</v>
          </cell>
        </row>
        <row r="9">
          <cell r="C9">
            <v>12.64</v>
          </cell>
        </row>
        <row r="10">
          <cell r="C10">
            <v>4.21</v>
          </cell>
        </row>
        <row r="11">
          <cell r="C11">
            <v>0.76</v>
          </cell>
        </row>
        <row r="12">
          <cell r="C12">
            <v>0.01</v>
          </cell>
        </row>
        <row r="13">
          <cell r="C13">
            <v>0.33</v>
          </cell>
        </row>
        <row r="14">
          <cell r="C14">
            <v>6.48</v>
          </cell>
        </row>
        <row r="15">
          <cell r="C15">
            <v>26.97</v>
          </cell>
        </row>
        <row r="16">
          <cell r="C16">
            <v>1.77</v>
          </cell>
        </row>
        <row r="17">
          <cell r="C17">
            <v>3.82</v>
          </cell>
        </row>
        <row r="18">
          <cell r="C18">
            <v>3.3</v>
          </cell>
        </row>
        <row r="19">
          <cell r="C19" t="str">
            <v>L.S.</v>
          </cell>
        </row>
        <row r="20">
          <cell r="C20">
            <v>2.54</v>
          </cell>
        </row>
        <row r="21">
          <cell r="C21">
            <v>6.39</v>
          </cell>
        </row>
        <row r="22">
          <cell r="C22">
            <v>6.75</v>
          </cell>
        </row>
        <row r="23">
          <cell r="C23">
            <v>21</v>
          </cell>
        </row>
        <row r="25">
          <cell r="C25">
            <v>1</v>
          </cell>
        </row>
        <row r="27">
          <cell r="C27">
            <v>1</v>
          </cell>
        </row>
      </sheetData>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
      <sheetName val="Civil works cost"/>
      <sheetName val="Intake cost"/>
      <sheetName val="cc small cost"/>
      <sheetName val="rvt cost 2 cum"/>
      <sheetName val="barbed cost for RVT"/>
      <sheetName val="TAPSTAND cost"/>
      <sheetName val="Pipe line laying &amp; joint cost"/>
      <sheetName val="intake small Qnty Est"/>
      <sheetName val="CC small Qty Estimate"/>
      <sheetName val="FRT Estimate 2 cum"/>
      <sheetName val="BARBED qty for RVT"/>
      <sheetName val="Tap qty"/>
      <sheetName val="RA Detail"/>
      <sheetName val="RA Abs."/>
      <sheetName val="Basic Rate"/>
      <sheetName val="main district rate"/>
      <sheetName val="Labour rate"/>
      <sheetName val="ROOF SLA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 val="Rate analysis-format"/>
    </sheetNames>
    <sheetDataSet>
      <sheetData sheetId="0"/>
      <sheetData sheetId="1">
        <row r="18">
          <cell r="B18" t="str">
            <v>Spring Intake1</v>
          </cell>
        </row>
        <row r="19">
          <cell r="B19" t="str">
            <v>Spring Intake2</v>
          </cell>
        </row>
        <row r="20">
          <cell r="B20" t="str">
            <v>Fed Stream Intake1</v>
          </cell>
        </row>
        <row r="21">
          <cell r="B21" t="str">
            <v>Stream Intake2</v>
          </cell>
        </row>
        <row r="22">
          <cell r="B22" t="str">
            <v>Stream Intake3</v>
          </cell>
        </row>
        <row r="23">
          <cell r="B23" t="str">
            <v>Masonry C.C</v>
          </cell>
        </row>
        <row r="24">
          <cell r="B24" t="str">
            <v>Masonry Sed. Tank</v>
          </cell>
        </row>
        <row r="25">
          <cell r="B25" t="str">
            <v>Ferro Sed. Tank</v>
          </cell>
        </row>
        <row r="26">
          <cell r="B26" t="str">
            <v>Masonry I.C.</v>
          </cell>
        </row>
        <row r="27">
          <cell r="B27" t="str">
            <v>Piped BPC</v>
          </cell>
        </row>
        <row r="28">
          <cell r="B28" t="str">
            <v>Masonry BPT</v>
          </cell>
        </row>
        <row r="29">
          <cell r="B29" t="str">
            <v>Valve Chamber</v>
          </cell>
        </row>
        <row r="30">
          <cell r="B30" t="str">
            <v>Airvalve Chamber</v>
          </cell>
        </row>
        <row r="31">
          <cell r="B31" t="str">
            <v>Cable Crossing (No)</v>
          </cell>
        </row>
        <row r="32">
          <cell r="B32" t="str">
            <v>GI Crossing (No)</v>
          </cell>
        </row>
        <row r="33">
          <cell r="B33" t="str">
            <v>Riverbed Crossing (m)</v>
          </cell>
        </row>
        <row r="34">
          <cell r="B34" t="str">
            <v>Masonry D.C.</v>
          </cell>
        </row>
        <row r="35">
          <cell r="B35" t="str">
            <v>Ferrocement RT - 1m3</v>
          </cell>
        </row>
        <row r="36">
          <cell r="B36" t="str">
            <v>Ferrocement RT - 2m3</v>
          </cell>
        </row>
        <row r="37">
          <cell r="B37" t="str">
            <v>Ferrocement RT - 3m3</v>
          </cell>
        </row>
        <row r="38">
          <cell r="B38" t="str">
            <v>Ferrocement RT - 4m3</v>
          </cell>
        </row>
        <row r="39">
          <cell r="B39" t="str">
            <v>Ferrocement RT - 5m3</v>
          </cell>
        </row>
        <row r="40">
          <cell r="B40" t="str">
            <v>Ferrocement RT - 6m3</v>
          </cell>
        </row>
        <row r="41">
          <cell r="B41" t="str">
            <v>Ferrocement RT - 7m3</v>
          </cell>
        </row>
        <row r="42">
          <cell r="B42" t="str">
            <v>Ferrocement RT - 8m3</v>
          </cell>
        </row>
        <row r="43">
          <cell r="B43" t="str">
            <v>Ferrocement RT - 9m3</v>
          </cell>
        </row>
        <row r="44">
          <cell r="B44" t="str">
            <v>Ferrocement RT - 10m3</v>
          </cell>
        </row>
        <row r="45">
          <cell r="B45" t="str">
            <v>Ferrocement RT - 12m3</v>
          </cell>
        </row>
        <row r="46">
          <cell r="B46" t="str">
            <v>Ferrocement RT - 14m3</v>
          </cell>
        </row>
        <row r="47">
          <cell r="B47" t="str">
            <v>Ferrocement RT - 16m3</v>
          </cell>
        </row>
        <row r="48">
          <cell r="B48" t="str">
            <v>Ferrocement RT - 18m3</v>
          </cell>
        </row>
        <row r="49">
          <cell r="B49" t="str">
            <v>Ferrocement RT - 20m3</v>
          </cell>
        </row>
        <row r="50">
          <cell r="B50" t="str">
            <v>Masonry RT    - 1m3</v>
          </cell>
        </row>
        <row r="51">
          <cell r="B51" t="str">
            <v>Masonry RT    - 5m3</v>
          </cell>
        </row>
        <row r="52">
          <cell r="B52" t="str">
            <v>Masonry RT    - 75m3</v>
          </cell>
        </row>
        <row r="53">
          <cell r="B53" t="str">
            <v>Masonry RT    - 100m3</v>
          </cell>
        </row>
        <row r="54">
          <cell r="B54" t="str">
            <v>Masonry RT    - 150m3</v>
          </cell>
        </row>
        <row r="55">
          <cell r="B55" t="str">
            <v>Masonry RT    - 175m3</v>
          </cell>
        </row>
        <row r="56">
          <cell r="B56" t="str">
            <v>Masonry RT    - 200m3</v>
          </cell>
        </row>
        <row r="57">
          <cell r="B57" t="str">
            <v>Masonry RT    - 250m3</v>
          </cell>
        </row>
        <row r="58">
          <cell r="B58" t="str">
            <v>Masonry RT    - 300m3</v>
          </cell>
        </row>
        <row r="59">
          <cell r="B59" t="str">
            <v>Masonry RT    - 400m3</v>
          </cell>
        </row>
        <row r="60">
          <cell r="B60" t="str">
            <v>RCC RT        - 50m3</v>
          </cell>
        </row>
        <row r="61">
          <cell r="B61" t="str">
            <v>RCC RT        - 75m3</v>
          </cell>
        </row>
        <row r="62">
          <cell r="B62" t="str">
            <v>RCC RT        - 100m3</v>
          </cell>
        </row>
        <row r="63">
          <cell r="B63" t="str">
            <v>RCC RT        - 150m3</v>
          </cell>
        </row>
        <row r="64">
          <cell r="B64" t="str">
            <v>RCC RT        - 200m3</v>
          </cell>
        </row>
        <row r="65">
          <cell r="B65" t="str">
            <v>Barbed Fencing-I  (m)</v>
          </cell>
        </row>
        <row r="66">
          <cell r="B66" t="str">
            <v>Barbed Fencing-II  (m)</v>
          </cell>
        </row>
        <row r="67">
          <cell r="B67" t="str">
            <v>RR Masonry &amp; Grill Gate</v>
          </cell>
        </row>
        <row r="68">
          <cell r="B68" t="str">
            <v>Public Tapstand-I</v>
          </cell>
        </row>
        <row r="69">
          <cell r="B69" t="str">
            <v>Public Tapstand-II</v>
          </cell>
        </row>
        <row r="70">
          <cell r="B70" t="str">
            <v>Public Tapstand-III</v>
          </cell>
        </row>
        <row r="71">
          <cell r="B71" t="str">
            <v>Public Tapstand-IIA</v>
          </cell>
        </row>
        <row r="72">
          <cell r="B72" t="str">
            <v>Point Source  -Panera</v>
          </cell>
        </row>
        <row r="73">
          <cell r="B73" t="str">
            <v>Point Source  -Kuwa</v>
          </cell>
        </row>
        <row r="74">
          <cell r="B74" t="str">
            <v>VIP Latrine1</v>
          </cell>
        </row>
        <row r="75">
          <cell r="B75" t="str">
            <v>VIP Latrine2</v>
          </cell>
        </row>
        <row r="76">
          <cell r="B76" t="str">
            <v>VIP Latrine3</v>
          </cell>
        </row>
        <row r="77">
          <cell r="B77" t="str">
            <v>Direct Pit Latrine</v>
          </cell>
        </row>
        <row r="78">
          <cell r="B78" t="str">
            <v xml:space="preserve">Pipeline/Intake Protection </v>
          </cell>
        </row>
        <row r="79">
          <cell r="B79" t="str">
            <v>Watchman's quarter</v>
          </cell>
        </row>
        <row r="80">
          <cell r="B80" t="str">
            <v>Others if any</v>
          </cell>
        </row>
        <row r="81">
          <cell r="B81" t="str">
            <v>Transmission Main (m)</v>
          </cell>
        </row>
        <row r="82">
          <cell r="B82" t="str">
            <v>Distribution Line (m)</v>
          </cell>
        </row>
        <row r="83">
          <cell r="B83" t="str">
            <v>Total Pipeline (m)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Rate"/>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v>13</v>
          </cell>
        </row>
      </sheetData>
      <sheetData sheetId="35" refreshError="1"/>
      <sheetData sheetId="36" refreshError="1"/>
      <sheetData sheetId="37" refreshError="1"/>
      <sheetData sheetId="3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 val="Rates"/>
    </sheetNames>
    <sheetDataSet>
      <sheetData sheetId="0"/>
      <sheetData sheetId="1">
        <row r="18">
          <cell r="B18" t="str">
            <v>Spring Intake1</v>
          </cell>
        </row>
        <row r="19">
          <cell r="B19" t="str">
            <v>Spring Intake2</v>
          </cell>
        </row>
        <row r="20">
          <cell r="B20" t="str">
            <v>Fed Stream Intake1</v>
          </cell>
        </row>
        <row r="21">
          <cell r="B21" t="str">
            <v>Stream Intake2</v>
          </cell>
        </row>
        <row r="22">
          <cell r="B22" t="str">
            <v>Stream Intake3</v>
          </cell>
        </row>
        <row r="23">
          <cell r="B23" t="str">
            <v>Masonry C.C</v>
          </cell>
        </row>
        <row r="24">
          <cell r="B24" t="str">
            <v>Masonry Sed. Tank</v>
          </cell>
        </row>
        <row r="25">
          <cell r="B25" t="str">
            <v>Ferro Sed. Tank</v>
          </cell>
        </row>
        <row r="26">
          <cell r="B26" t="str">
            <v>Masonry I.C.</v>
          </cell>
        </row>
        <row r="27">
          <cell r="B27" t="str">
            <v>Piped BPC</v>
          </cell>
        </row>
        <row r="28">
          <cell r="B28" t="str">
            <v>Masonry BPT</v>
          </cell>
        </row>
        <row r="29">
          <cell r="B29" t="str">
            <v>Valve Chamber</v>
          </cell>
        </row>
        <row r="30">
          <cell r="B30" t="str">
            <v>Airvalve Chamber</v>
          </cell>
        </row>
        <row r="31">
          <cell r="B31" t="str">
            <v>Cable Crossing (No)</v>
          </cell>
        </row>
        <row r="32">
          <cell r="B32" t="str">
            <v>GI Crossing (No)</v>
          </cell>
        </row>
        <row r="33">
          <cell r="B33" t="str">
            <v>Riverbed Crossing (m)</v>
          </cell>
        </row>
        <row r="34">
          <cell r="B34" t="str">
            <v>Masonry D.C.</v>
          </cell>
        </row>
        <row r="35">
          <cell r="B35" t="str">
            <v>Ferrocement RT - 1m3</v>
          </cell>
        </row>
        <row r="36">
          <cell r="B36" t="str">
            <v>Ferrocement RT - 2m3</v>
          </cell>
        </row>
        <row r="37">
          <cell r="B37" t="str">
            <v>Ferrocement RT - 3m3</v>
          </cell>
        </row>
        <row r="38">
          <cell r="B38" t="str">
            <v>Ferrocement RT - 4m3</v>
          </cell>
        </row>
        <row r="39">
          <cell r="B39" t="str">
            <v>Ferrocement RT - 5m3</v>
          </cell>
        </row>
        <row r="40">
          <cell r="B40" t="str">
            <v>Ferrocement RT - 6m3</v>
          </cell>
        </row>
        <row r="41">
          <cell r="B41" t="str">
            <v>Ferrocement RT - 7m3</v>
          </cell>
        </row>
        <row r="42">
          <cell r="B42" t="str">
            <v>Ferrocement RT - 8m3</v>
          </cell>
        </row>
        <row r="43">
          <cell r="B43" t="str">
            <v>Ferrocement RT - 9m3</v>
          </cell>
        </row>
        <row r="44">
          <cell r="B44" t="str">
            <v>Ferrocement RT - 10m3</v>
          </cell>
        </row>
        <row r="45">
          <cell r="B45" t="str">
            <v>Ferrocement RT - 12m3</v>
          </cell>
        </row>
        <row r="46">
          <cell r="B46" t="str">
            <v>Ferrocement RT - 14m3</v>
          </cell>
        </row>
        <row r="47">
          <cell r="B47" t="str">
            <v>Ferrocement RT - 16m3</v>
          </cell>
        </row>
        <row r="48">
          <cell r="B48" t="str">
            <v>Ferrocement RT - 18m3</v>
          </cell>
        </row>
        <row r="49">
          <cell r="B49" t="str">
            <v>Ferrocement RT - 20m3</v>
          </cell>
        </row>
        <row r="50">
          <cell r="B50" t="str">
            <v>Masonry RT    - 1m3</v>
          </cell>
        </row>
        <row r="51">
          <cell r="B51" t="str">
            <v>Masonry RT    - 5m3</v>
          </cell>
        </row>
        <row r="52">
          <cell r="B52" t="str">
            <v>Masonry RT    - 75m3</v>
          </cell>
        </row>
        <row r="53">
          <cell r="B53" t="str">
            <v>Masonry RT    - 100m3</v>
          </cell>
        </row>
        <row r="54">
          <cell r="B54" t="str">
            <v>Masonry RT    - 150m3</v>
          </cell>
        </row>
        <row r="55">
          <cell r="B55" t="str">
            <v>Masonry RT    - 175m3</v>
          </cell>
        </row>
        <row r="56">
          <cell r="B56" t="str">
            <v>Masonry RT    - 200m3</v>
          </cell>
        </row>
        <row r="57">
          <cell r="B57" t="str">
            <v>Masonry RT    - 250m3</v>
          </cell>
        </row>
        <row r="58">
          <cell r="B58" t="str">
            <v>Masonry RT    - 300m3</v>
          </cell>
        </row>
        <row r="59">
          <cell r="B59" t="str">
            <v>Masonry RT    - 400m3</v>
          </cell>
        </row>
        <row r="60">
          <cell r="B60" t="str">
            <v>RCC RT        - 50m3</v>
          </cell>
        </row>
        <row r="61">
          <cell r="B61" t="str">
            <v>RCC RT        - 75m3</v>
          </cell>
        </row>
        <row r="62">
          <cell r="B62" t="str">
            <v>RCC RT        - 100m3</v>
          </cell>
        </row>
        <row r="63">
          <cell r="B63" t="str">
            <v>RCC RT        - 150m3</v>
          </cell>
        </row>
        <row r="64">
          <cell r="B64" t="str">
            <v>RCC RT        - 200m3</v>
          </cell>
        </row>
        <row r="65">
          <cell r="B65" t="str">
            <v>Barbed Fencing-I  (m)</v>
          </cell>
        </row>
        <row r="66">
          <cell r="B66" t="str">
            <v>Barbed Fencing-II  (m)</v>
          </cell>
        </row>
        <row r="67">
          <cell r="B67" t="str">
            <v>RR Masonry &amp; Grill Gate</v>
          </cell>
        </row>
        <row r="68">
          <cell r="B68" t="str">
            <v>Public Tapstand-I</v>
          </cell>
        </row>
        <row r="69">
          <cell r="B69" t="str">
            <v>Public Tapstand-II</v>
          </cell>
        </row>
        <row r="70">
          <cell r="B70" t="str">
            <v>Public Tapstand-III</v>
          </cell>
        </row>
        <row r="71">
          <cell r="B71" t="str">
            <v>Public Tapstand-IIA</v>
          </cell>
        </row>
        <row r="72">
          <cell r="B72" t="str">
            <v>Point Source  -Panera</v>
          </cell>
        </row>
        <row r="73">
          <cell r="B73" t="str">
            <v>Point Source  -Kuwa</v>
          </cell>
        </row>
        <row r="74">
          <cell r="B74" t="str">
            <v>VIP Latrine1</v>
          </cell>
        </row>
        <row r="75">
          <cell r="B75" t="str">
            <v>VIP Latrine2</v>
          </cell>
        </row>
        <row r="76">
          <cell r="B76" t="str">
            <v>VIP Latrine3</v>
          </cell>
        </row>
        <row r="77">
          <cell r="B77" t="str">
            <v>Direct Pit Latrine</v>
          </cell>
        </row>
        <row r="78">
          <cell r="B78" t="str">
            <v xml:space="preserve">Pipeline/Intake Protection </v>
          </cell>
        </row>
        <row r="79">
          <cell r="B79" t="str">
            <v>Watchman's quarter</v>
          </cell>
        </row>
        <row r="80">
          <cell r="B80" t="str">
            <v>Others if any</v>
          </cell>
        </row>
        <row r="81">
          <cell r="B81" t="str">
            <v>Transmission Main (m)</v>
          </cell>
        </row>
        <row r="82">
          <cell r="B82" t="str">
            <v>Distribution Line (m)</v>
          </cell>
        </row>
        <row r="83">
          <cell r="B83" t="str">
            <v>Total Pipeline (m)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PSP2"/>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63">
          <cell r="L63">
            <v>1</v>
          </cell>
          <cell r="M63">
            <v>1.5</v>
          </cell>
          <cell r="N63">
            <v>0.9</v>
          </cell>
          <cell r="O63">
            <v>0.3</v>
          </cell>
        </row>
        <row r="64">
          <cell r="L64">
            <v>2</v>
          </cell>
          <cell r="M64">
            <v>1.5</v>
          </cell>
          <cell r="N64">
            <v>1.4</v>
          </cell>
          <cell r="O64">
            <v>0.3</v>
          </cell>
        </row>
        <row r="65">
          <cell r="L65">
            <v>3</v>
          </cell>
          <cell r="M65">
            <v>2</v>
          </cell>
          <cell r="N65">
            <v>1.2</v>
          </cell>
          <cell r="O65">
            <v>0.4</v>
          </cell>
        </row>
        <row r="66">
          <cell r="L66">
            <v>4</v>
          </cell>
          <cell r="M66">
            <v>2</v>
          </cell>
          <cell r="N66">
            <v>1.5</v>
          </cell>
          <cell r="O66">
            <v>0.4</v>
          </cell>
        </row>
        <row r="67">
          <cell r="L67">
            <v>5</v>
          </cell>
          <cell r="M67">
            <v>2.5</v>
          </cell>
          <cell r="N67">
            <v>1.3</v>
          </cell>
          <cell r="O67">
            <v>0.4</v>
          </cell>
        </row>
        <row r="68">
          <cell r="L68">
            <v>6</v>
          </cell>
          <cell r="M68">
            <v>2.5</v>
          </cell>
          <cell r="N68">
            <v>1.5</v>
          </cell>
          <cell r="O68">
            <v>0.4</v>
          </cell>
        </row>
        <row r="69">
          <cell r="L69">
            <v>7</v>
          </cell>
          <cell r="M69">
            <v>2.5</v>
          </cell>
          <cell r="N69">
            <v>1.65</v>
          </cell>
          <cell r="O69">
            <v>0.4</v>
          </cell>
        </row>
        <row r="70">
          <cell r="L70">
            <v>8</v>
          </cell>
          <cell r="M70">
            <v>2.5</v>
          </cell>
          <cell r="N70">
            <v>1.85</v>
          </cell>
          <cell r="O70">
            <v>0.4</v>
          </cell>
        </row>
        <row r="71">
          <cell r="L71">
            <v>9</v>
          </cell>
          <cell r="M71">
            <v>3</v>
          </cell>
          <cell r="N71">
            <v>1.5</v>
          </cell>
          <cell r="O71">
            <v>0.5</v>
          </cell>
        </row>
        <row r="72">
          <cell r="L72">
            <v>10</v>
          </cell>
          <cell r="M72">
            <v>3</v>
          </cell>
          <cell r="N72">
            <v>1.65</v>
          </cell>
          <cell r="O72">
            <v>0.5</v>
          </cell>
        </row>
        <row r="73">
          <cell r="L73">
            <v>12</v>
          </cell>
          <cell r="M73">
            <v>3</v>
          </cell>
          <cell r="N73">
            <v>1.9</v>
          </cell>
          <cell r="O73">
            <v>0.5</v>
          </cell>
        </row>
        <row r="74">
          <cell r="L74">
            <v>14</v>
          </cell>
          <cell r="M74">
            <v>3.5</v>
          </cell>
          <cell r="N74">
            <v>1.7</v>
          </cell>
          <cell r="O74">
            <v>0.6</v>
          </cell>
        </row>
        <row r="75">
          <cell r="L75">
            <v>16</v>
          </cell>
          <cell r="M75">
            <v>3.5</v>
          </cell>
          <cell r="N75">
            <v>1.9</v>
          </cell>
          <cell r="O75">
            <v>0.6</v>
          </cell>
        </row>
        <row r="76">
          <cell r="L76">
            <v>18</v>
          </cell>
          <cell r="M76">
            <v>4</v>
          </cell>
          <cell r="N76">
            <v>1.65</v>
          </cell>
          <cell r="O76">
            <v>0.7</v>
          </cell>
        </row>
        <row r="77">
          <cell r="L77">
            <v>20</v>
          </cell>
          <cell r="M77">
            <v>4</v>
          </cell>
          <cell r="N77">
            <v>1.8</v>
          </cell>
          <cell r="O77">
            <v>0.7</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PSP2"/>
      <sheetName val="VIP1"/>
      <sheetName val="VIP2"/>
      <sheetName val="VIP3"/>
      <sheetName val="DP Lat"/>
      <sheetName val="RtAn"/>
      <sheetName val="MatCol"/>
      <sheetName val="DRates"/>
      <sheetName val="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63">
          <cell r="L63">
            <v>1</v>
          </cell>
          <cell r="M63">
            <v>1.5</v>
          </cell>
          <cell r="N63">
            <v>0.9</v>
          </cell>
          <cell r="O63">
            <v>0.3</v>
          </cell>
        </row>
        <row r="64">
          <cell r="L64">
            <v>2</v>
          </cell>
          <cell r="M64">
            <v>1.5</v>
          </cell>
          <cell r="N64">
            <v>1.4</v>
          </cell>
          <cell r="O64">
            <v>0.3</v>
          </cell>
        </row>
        <row r="65">
          <cell r="L65">
            <v>3</v>
          </cell>
          <cell r="M65">
            <v>2</v>
          </cell>
          <cell r="N65">
            <v>1.2</v>
          </cell>
          <cell r="O65">
            <v>0.4</v>
          </cell>
        </row>
        <row r="66">
          <cell r="L66">
            <v>4</v>
          </cell>
          <cell r="M66">
            <v>2</v>
          </cell>
          <cell r="N66">
            <v>1.5</v>
          </cell>
          <cell r="O66">
            <v>0.4</v>
          </cell>
        </row>
        <row r="67">
          <cell r="L67">
            <v>5</v>
          </cell>
          <cell r="M67">
            <v>2.5</v>
          </cell>
          <cell r="N67">
            <v>1.3</v>
          </cell>
          <cell r="O67">
            <v>0.4</v>
          </cell>
        </row>
        <row r="68">
          <cell r="L68">
            <v>6</v>
          </cell>
          <cell r="M68">
            <v>2.5</v>
          </cell>
          <cell r="N68">
            <v>1.5</v>
          </cell>
          <cell r="O68">
            <v>0.4</v>
          </cell>
        </row>
        <row r="69">
          <cell r="L69">
            <v>7</v>
          </cell>
          <cell r="M69">
            <v>2.5</v>
          </cell>
          <cell r="N69">
            <v>1.65</v>
          </cell>
          <cell r="O69">
            <v>0.4</v>
          </cell>
        </row>
        <row r="70">
          <cell r="L70">
            <v>8</v>
          </cell>
          <cell r="M70">
            <v>2.5</v>
          </cell>
          <cell r="N70">
            <v>1.85</v>
          </cell>
          <cell r="O70">
            <v>0.4</v>
          </cell>
        </row>
        <row r="71">
          <cell r="L71">
            <v>9</v>
          </cell>
          <cell r="M71">
            <v>3</v>
          </cell>
          <cell r="N71">
            <v>1.5</v>
          </cell>
          <cell r="O71">
            <v>0.5</v>
          </cell>
        </row>
        <row r="72">
          <cell r="L72">
            <v>10</v>
          </cell>
          <cell r="M72">
            <v>3</v>
          </cell>
          <cell r="N72">
            <v>1.65</v>
          </cell>
          <cell r="O72">
            <v>0.5</v>
          </cell>
        </row>
        <row r="73">
          <cell r="L73">
            <v>12</v>
          </cell>
          <cell r="M73">
            <v>3</v>
          </cell>
          <cell r="N73">
            <v>1.9</v>
          </cell>
          <cell r="O73">
            <v>0.5</v>
          </cell>
        </row>
        <row r="74">
          <cell r="L74">
            <v>14</v>
          </cell>
          <cell r="M74">
            <v>3.5</v>
          </cell>
          <cell r="N74">
            <v>1.7</v>
          </cell>
          <cell r="O74">
            <v>0.6</v>
          </cell>
        </row>
        <row r="75">
          <cell r="L75">
            <v>16</v>
          </cell>
          <cell r="M75">
            <v>3.5</v>
          </cell>
          <cell r="N75">
            <v>1.9</v>
          </cell>
          <cell r="O75">
            <v>0.6</v>
          </cell>
        </row>
        <row r="76">
          <cell r="L76">
            <v>18</v>
          </cell>
          <cell r="M76">
            <v>4</v>
          </cell>
          <cell r="N76">
            <v>1.65</v>
          </cell>
          <cell r="O76">
            <v>0.7</v>
          </cell>
        </row>
        <row r="77">
          <cell r="L77">
            <v>20</v>
          </cell>
          <cell r="M77">
            <v>4</v>
          </cell>
          <cell r="N77">
            <v>1.8</v>
          </cell>
          <cell r="O77">
            <v>0.7</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TRANS_dist_pipework_Contractor"/>
      <sheetName val="F_Box Sum"/>
      <sheetName val="F_Drain"/>
      <sheetName val="F_Guard House"/>
      <sheetName val="F_Grit Chamber"/>
      <sheetName val="F_Treatment"/>
      <sheetName val="F_Intake"/>
      <sheetName val="Major Cross"/>
      <sheetName val="Earhwork_pipe_WUC"/>
      <sheetName val="F_Public Toilet"/>
      <sheetName val="SCross"/>
      <sheetName val="sum_F_RVT_ALL"/>
      <sheetName val="Misc"/>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
          <cell r="B1">
            <v>13</v>
          </cell>
        </row>
      </sheetData>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row r="26">
          <cell r="D26">
            <v>260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BOQ"/>
      <sheetName val="Boq Check"/>
      <sheetName val="Estimate Summary"/>
      <sheetName val="Steel Cal"/>
      <sheetName val="electricity"/>
      <sheetName val="Furniture"/>
      <sheetName val="Cost_Sanitary"/>
      <sheetName val="Septic_tank"/>
      <sheetName val="Water Tank"/>
      <sheetName val="Rate Analysis"/>
      <sheetName val="RA_Sanitary"/>
      <sheetName val="update Rat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F"/>
      <sheetName val="Summary of cost"/>
      <sheetName val="PIPEDESIGN"/>
      <sheetName val="pump"/>
      <sheetName val="popn"/>
      <sheetName val="RVT SIZE"/>
      <sheetName val="d popn"/>
      <sheetName val="S data"/>
      <sheetName val="Pump house Qnty"/>
      <sheetName val="FRT Estimate 8 cum"/>
      <sheetName val="Tap Qnty Estimate"/>
      <sheetName val="Sump well Qty"/>
      <sheetName val="BARBED qty for sumpwell"/>
      <sheetName val="Fittings"/>
      <sheetName val="Large intake Q i"/>
      <sheetName val="BARBED qty for RVT"/>
      <sheetName val="Electrification"/>
      <sheetName val="Estimate &amp; cost of pump"/>
      <sheetName val="Intake cost"/>
      <sheetName val="Sump well cost"/>
      <sheetName val="rvt cost 8 cum"/>
      <sheetName val="barbed cost for sumpwell"/>
      <sheetName val="barbed cost for RVT"/>
      <sheetName val="HDP ,GI pipe &amp; fittings"/>
      <sheetName val="Pipe line laying &amp; joint cost"/>
      <sheetName val="TAPSTAND cost"/>
      <sheetName val="Pipe stand cost"/>
      <sheetName val="Pump house cost"/>
      <sheetName val="RA Detail"/>
      <sheetName val="RA Abs."/>
      <sheetName val=" district rate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row r="15">
          <cell r="C15" t="str">
            <v xml:space="preserve">IS </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gr fine agg"/>
      <sheetName val="compaction(1)"/>
      <sheetName val="compaction (2)"/>
      <sheetName val="compaction (3)"/>
      <sheetName val="Coarse_Aggregate"/>
      <sheetName val="SIEVE ANALYSIS_Sand"/>
    </sheetNames>
    <sheetDataSet>
      <sheetData sheetId="0"/>
      <sheetData sheetId="1"/>
      <sheetData sheetId="2"/>
      <sheetData sheetId="3"/>
      <sheetData sheetId="4"/>
      <sheetData sheetId="5">
        <row r="15">
          <cell r="C15" t="str">
            <v xml:space="preserve">IS </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 val="ENTRY"/>
      <sheetName val="OCAK"/>
    </sheetNames>
    <sheetDataSet>
      <sheetData sheetId="0">
        <row r="5">
          <cell r="E5" t="str">
            <v>Simpani W/S Project</v>
          </cell>
        </row>
      </sheetData>
      <sheetData sheetId="1"/>
      <sheetData sheetId="2"/>
      <sheetData sheetId="3"/>
      <sheetData sheetId="4"/>
      <sheetData sheetId="5">
        <row r="25">
          <cell r="D25">
            <v>250</v>
          </cell>
        </row>
      </sheetData>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 val="BOQ_ZB"/>
      <sheetName val="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8">
          <cell r="A8">
            <v>1.8</v>
          </cell>
          <cell r="B8" t="str">
            <v>Site clearance with removing 15-20cm top soil</v>
          </cell>
          <cell r="D8" t="str">
            <v>Coolies</v>
          </cell>
          <cell r="E8">
            <v>0.16</v>
          </cell>
          <cell r="F8">
            <v>120</v>
          </cell>
          <cell r="G8">
            <v>19.2</v>
          </cell>
          <cell r="I8" t="str">
            <v>3% of T&amp;P</v>
          </cell>
          <cell r="L8">
            <v>0.57999999999999996</v>
          </cell>
          <cell r="M8">
            <v>19.78</v>
          </cell>
          <cell r="N8">
            <v>2.97</v>
          </cell>
          <cell r="O8">
            <v>22.75</v>
          </cell>
        </row>
        <row r="9">
          <cell r="B9" t="str">
            <v>disposal beyond construction site  for  1sqm.</v>
          </cell>
        </row>
        <row r="11">
          <cell r="B11" t="str">
            <v>EW in excavation in foundation trench including</v>
          </cell>
        </row>
        <row r="12">
          <cell r="B12" t="str">
            <v>disposal upto 10 m.,  for 1cu.m.</v>
          </cell>
        </row>
        <row r="13">
          <cell r="A13">
            <v>2.9</v>
          </cell>
          <cell r="B13" t="str">
            <v>Soft soil</v>
          </cell>
          <cell r="D13" t="str">
            <v>Coolies</v>
          </cell>
          <cell r="E13">
            <v>1</v>
          </cell>
          <cell r="F13">
            <v>120</v>
          </cell>
          <cell r="G13">
            <v>120</v>
          </cell>
          <cell r="I13" t="str">
            <v>3% of T&amp;P</v>
          </cell>
          <cell r="L13">
            <v>3.6</v>
          </cell>
          <cell r="M13">
            <v>123.6</v>
          </cell>
          <cell r="N13">
            <v>18.54</v>
          </cell>
          <cell r="O13">
            <v>142.13999999999999</v>
          </cell>
        </row>
        <row r="15">
          <cell r="A15">
            <v>2.12</v>
          </cell>
          <cell r="B15" t="str">
            <v>Hard soil</v>
          </cell>
          <cell r="D15" t="str">
            <v>Coolies</v>
          </cell>
          <cell r="E15">
            <v>1.25</v>
          </cell>
          <cell r="F15">
            <v>120</v>
          </cell>
          <cell r="G15">
            <v>150</v>
          </cell>
          <cell r="I15" t="str">
            <v>3% of T&amp;P</v>
          </cell>
          <cell r="L15">
            <v>4.5</v>
          </cell>
          <cell r="M15">
            <v>154.5</v>
          </cell>
          <cell r="N15">
            <v>23.18</v>
          </cell>
          <cell r="O15">
            <v>177.68</v>
          </cell>
        </row>
        <row r="17">
          <cell r="A17">
            <v>2.14</v>
          </cell>
          <cell r="B17" t="str">
            <v>Gravel &amp; boulder mixed soil</v>
          </cell>
          <cell r="D17" t="str">
            <v>Coolies</v>
          </cell>
          <cell r="E17">
            <v>1.59</v>
          </cell>
          <cell r="F17">
            <v>120</v>
          </cell>
          <cell r="G17">
            <v>190.8</v>
          </cell>
          <cell r="I17" t="str">
            <v>3% of T&amp;P</v>
          </cell>
          <cell r="L17">
            <v>5.72</v>
          </cell>
          <cell r="M17">
            <v>196.52</v>
          </cell>
          <cell r="N17">
            <v>29.48</v>
          </cell>
          <cell r="O17">
            <v>226</v>
          </cell>
        </row>
        <row r="19">
          <cell r="B19" t="str">
            <v>Refilling of foundation trench in layers of 20cm</v>
          </cell>
        </row>
        <row r="20">
          <cell r="B20" t="str">
            <v>with compaction including lead 10m, for 1cum.</v>
          </cell>
        </row>
        <row r="21">
          <cell r="A21" t="str">
            <v>2.39a</v>
          </cell>
          <cell r="B21" t="str">
            <v>a) Soft soil</v>
          </cell>
          <cell r="D21" t="str">
            <v>Coolies</v>
          </cell>
          <cell r="E21">
            <v>0.5</v>
          </cell>
          <cell r="F21">
            <v>120</v>
          </cell>
          <cell r="G21">
            <v>60</v>
          </cell>
          <cell r="I21" t="str">
            <v>3% of T&amp;P</v>
          </cell>
          <cell r="L21">
            <v>1.8</v>
          </cell>
          <cell r="M21">
            <v>61.8</v>
          </cell>
          <cell r="N21">
            <v>9.27</v>
          </cell>
          <cell r="O21">
            <v>71.069999999999993</v>
          </cell>
        </row>
        <row r="23">
          <cell r="A23" t="str">
            <v>2.39c</v>
          </cell>
          <cell r="B23" t="str">
            <v>c) Hard soil</v>
          </cell>
          <cell r="D23" t="str">
            <v>Coolies</v>
          </cell>
          <cell r="E23">
            <v>0.63</v>
          </cell>
          <cell r="F23">
            <v>120</v>
          </cell>
          <cell r="G23">
            <v>75.599999999999994</v>
          </cell>
          <cell r="I23" t="str">
            <v>3% of T&amp;P</v>
          </cell>
          <cell r="L23">
            <v>2.27</v>
          </cell>
          <cell r="M23">
            <v>77.87</v>
          </cell>
          <cell r="N23">
            <v>11.68</v>
          </cell>
          <cell r="O23">
            <v>89.55</v>
          </cell>
        </row>
        <row r="25">
          <cell r="A25" t="str">
            <v>2.39d</v>
          </cell>
          <cell r="B25" t="str">
            <v>d) Gravel &amp; boulder mixed soil</v>
          </cell>
          <cell r="D25" t="str">
            <v>Coolies</v>
          </cell>
          <cell r="E25">
            <v>0.6</v>
          </cell>
          <cell r="F25">
            <v>120</v>
          </cell>
          <cell r="G25">
            <v>72</v>
          </cell>
          <cell r="I25" t="str">
            <v>3% of T&amp;P</v>
          </cell>
          <cell r="L25">
            <v>2.16</v>
          </cell>
          <cell r="M25">
            <v>74.16</v>
          </cell>
          <cell r="N25">
            <v>11.12</v>
          </cell>
          <cell r="O25">
            <v>85.28</v>
          </cell>
        </row>
        <row r="27">
          <cell r="A27" t="str">
            <v>2.42</v>
          </cell>
          <cell r="B27" t="str">
            <v>Sand filling with water sprinkling for 1 cu.m.</v>
          </cell>
          <cell r="D27" t="str">
            <v>Coolies</v>
          </cell>
          <cell r="E27">
            <v>0.7</v>
          </cell>
          <cell r="F27">
            <v>120</v>
          </cell>
          <cell r="G27">
            <v>84</v>
          </cell>
          <cell r="H27" t="str">
            <v>sand</v>
          </cell>
          <cell r="I27">
            <v>1.1000000000000001</v>
          </cell>
          <cell r="J27" t="str">
            <v>cu.m.</v>
          </cell>
          <cell r="K27">
            <v>2703.6</v>
          </cell>
          <cell r="L27">
            <v>2973.96</v>
          </cell>
          <cell r="M27">
            <v>3057.96</v>
          </cell>
          <cell r="N27">
            <v>458.69</v>
          </cell>
          <cell r="O27">
            <v>3516.65</v>
          </cell>
        </row>
        <row r="29">
          <cell r="A29" t="str">
            <v>gravel</v>
          </cell>
          <cell r="B29" t="str">
            <v>Gravel packing for 1 cu.m.</v>
          </cell>
          <cell r="D29" t="str">
            <v>Coolies</v>
          </cell>
          <cell r="E29">
            <v>0.7</v>
          </cell>
          <cell r="F29">
            <v>120</v>
          </cell>
          <cell r="G29">
            <v>84</v>
          </cell>
          <cell r="H29" t="str">
            <v>gravel</v>
          </cell>
          <cell r="I29">
            <v>1.1000000000000001</v>
          </cell>
          <cell r="J29" t="str">
            <v>cu.m.</v>
          </cell>
          <cell r="K29">
            <v>1160</v>
          </cell>
          <cell r="L29">
            <v>1276</v>
          </cell>
          <cell r="M29">
            <v>1360</v>
          </cell>
          <cell r="N29">
            <v>204</v>
          </cell>
          <cell r="O29">
            <v>1564</v>
          </cell>
        </row>
        <row r="31">
          <cell r="B31" t="str">
            <v>Random rubble masonry work for 1 cu.m.</v>
          </cell>
        </row>
        <row r="32">
          <cell r="B32" t="str">
            <v>including 30m haulage, and 5 m height</v>
          </cell>
        </row>
        <row r="33">
          <cell r="A33" t="str">
            <v>6.1a</v>
          </cell>
          <cell r="B33" t="str">
            <v>(1:3) cement sand mortar</v>
          </cell>
          <cell r="D33" t="str">
            <v>Mason</v>
          </cell>
          <cell r="E33">
            <v>1.5</v>
          </cell>
          <cell r="F33">
            <v>195</v>
          </cell>
          <cell r="G33">
            <v>292.5</v>
          </cell>
          <cell r="H33" t="str">
            <v>Blockstone</v>
          </cell>
          <cell r="I33">
            <v>1</v>
          </cell>
          <cell r="J33" t="str">
            <v>cu.m.</v>
          </cell>
          <cell r="K33">
            <v>608</v>
          </cell>
          <cell r="L33">
            <v>608</v>
          </cell>
          <cell r="M33">
            <v>3834.74</v>
          </cell>
          <cell r="N33">
            <v>575.21</v>
          </cell>
          <cell r="O33">
            <v>4409.95</v>
          </cell>
        </row>
        <row r="34">
          <cell r="D34" t="str">
            <v>Coolies</v>
          </cell>
          <cell r="E34">
            <v>4.2</v>
          </cell>
          <cell r="F34">
            <v>120</v>
          </cell>
          <cell r="G34">
            <v>504</v>
          </cell>
          <cell r="H34" t="str">
            <v>Bondstone</v>
          </cell>
          <cell r="I34">
            <v>0.1</v>
          </cell>
          <cell r="J34" t="str">
            <v>cu.m.</v>
          </cell>
          <cell r="K34">
            <v>1595.6</v>
          </cell>
          <cell r="L34">
            <v>159.56</v>
          </cell>
        </row>
        <row r="35">
          <cell r="H35" t="str">
            <v>cement(NEPALI)</v>
          </cell>
          <cell r="I35">
            <v>0.19400000000000001</v>
          </cell>
          <cell r="J35" t="str">
            <v>mt</v>
          </cell>
          <cell r="K35">
            <v>8100</v>
          </cell>
          <cell r="L35">
            <v>1571.4</v>
          </cell>
        </row>
        <row r="36">
          <cell r="H36" t="str">
            <v>sand</v>
          </cell>
          <cell r="I36">
            <v>0.42</v>
          </cell>
          <cell r="J36" t="str">
            <v>cu.m.</v>
          </cell>
          <cell r="K36">
            <v>1664.95</v>
          </cell>
          <cell r="L36">
            <v>699.28</v>
          </cell>
        </row>
        <row r="38">
          <cell r="A38" t="str">
            <v>6.1b</v>
          </cell>
          <cell r="B38" t="str">
            <v>(1:4) cement sand mortar</v>
          </cell>
          <cell r="D38" t="str">
            <v>Mason</v>
          </cell>
          <cell r="E38">
            <v>1.5</v>
          </cell>
          <cell r="F38">
            <v>195</v>
          </cell>
          <cell r="G38">
            <v>292.5</v>
          </cell>
          <cell r="H38" t="str">
            <v>Blockstone</v>
          </cell>
          <cell r="I38">
            <v>1</v>
          </cell>
          <cell r="J38" t="str">
            <v>cu.m.</v>
          </cell>
          <cell r="K38">
            <v>608</v>
          </cell>
          <cell r="L38">
            <v>608</v>
          </cell>
          <cell r="M38">
            <v>3601.19</v>
          </cell>
          <cell r="N38">
            <v>540.17999999999995</v>
          </cell>
          <cell r="O38">
            <v>4141.37</v>
          </cell>
        </row>
        <row r="39">
          <cell r="D39" t="str">
            <v>Coolies</v>
          </cell>
          <cell r="E39">
            <v>4.2</v>
          </cell>
          <cell r="F39">
            <v>120</v>
          </cell>
          <cell r="G39">
            <v>504</v>
          </cell>
          <cell r="H39" t="str">
            <v>Bondstone</v>
          </cell>
          <cell r="I39">
            <v>0.1</v>
          </cell>
          <cell r="J39" t="str">
            <v>cu.m.</v>
          </cell>
          <cell r="K39">
            <v>1595.6</v>
          </cell>
          <cell r="L39">
            <v>159.56</v>
          </cell>
        </row>
        <row r="40">
          <cell r="H40" t="str">
            <v>cement</v>
          </cell>
          <cell r="I40">
            <v>0.159</v>
          </cell>
          <cell r="J40" t="str">
            <v>mt</v>
          </cell>
          <cell r="K40">
            <v>8100</v>
          </cell>
          <cell r="L40">
            <v>1287.9000000000001</v>
          </cell>
        </row>
        <row r="41">
          <cell r="H41" t="str">
            <v>sand</v>
          </cell>
          <cell r="I41">
            <v>0.45</v>
          </cell>
          <cell r="J41" t="str">
            <v>cu.m.</v>
          </cell>
          <cell r="K41">
            <v>1664.95</v>
          </cell>
          <cell r="L41">
            <v>749.23</v>
          </cell>
        </row>
        <row r="43">
          <cell r="A43" t="str">
            <v>6.1c</v>
          </cell>
          <cell r="B43" t="str">
            <v>(1:6) cement sand mortar</v>
          </cell>
          <cell r="D43" t="str">
            <v>Mason</v>
          </cell>
          <cell r="E43">
            <v>1.5</v>
          </cell>
          <cell r="F43">
            <v>195</v>
          </cell>
          <cell r="G43">
            <v>292.5</v>
          </cell>
          <cell r="H43" t="str">
            <v>Blockstone</v>
          </cell>
          <cell r="I43">
            <v>1</v>
          </cell>
          <cell r="J43" t="str">
            <v>cu.m.</v>
          </cell>
          <cell r="K43">
            <v>608</v>
          </cell>
          <cell r="L43">
            <v>608</v>
          </cell>
          <cell r="M43">
            <v>3205.19</v>
          </cell>
          <cell r="N43">
            <v>480.78</v>
          </cell>
          <cell r="O43">
            <v>3685.97</v>
          </cell>
        </row>
        <row r="44">
          <cell r="D44" t="str">
            <v>Coolies</v>
          </cell>
          <cell r="E44">
            <v>4.2</v>
          </cell>
          <cell r="F44">
            <v>120</v>
          </cell>
          <cell r="G44">
            <v>504</v>
          </cell>
          <cell r="H44" t="str">
            <v>Bondstone</v>
          </cell>
          <cell r="I44">
            <v>0.1</v>
          </cell>
          <cell r="J44" t="str">
            <v>cu.m.</v>
          </cell>
          <cell r="K44">
            <v>1595.6</v>
          </cell>
          <cell r="L44">
            <v>159.56</v>
          </cell>
        </row>
        <row r="45">
          <cell r="H45" t="str">
            <v>cement</v>
          </cell>
          <cell r="I45">
            <v>0.106</v>
          </cell>
          <cell r="J45" t="str">
            <v>mt</v>
          </cell>
          <cell r="K45">
            <v>8100</v>
          </cell>
          <cell r="L45">
            <v>858.6</v>
          </cell>
        </row>
        <row r="46">
          <cell r="H46" t="str">
            <v>sand</v>
          </cell>
          <cell r="I46">
            <v>0.47</v>
          </cell>
          <cell r="J46" t="str">
            <v>cu.m.</v>
          </cell>
          <cell r="K46">
            <v>1664.95</v>
          </cell>
          <cell r="L46">
            <v>782.53</v>
          </cell>
        </row>
        <row r="48">
          <cell r="A48" t="str">
            <v>6.2a</v>
          </cell>
          <cell r="B48" t="str">
            <v>a</v>
          </cell>
          <cell r="C48" t="str">
            <v>dry masonry</v>
          </cell>
          <cell r="D48" t="str">
            <v>Mason</v>
          </cell>
          <cell r="E48">
            <v>1</v>
          </cell>
          <cell r="F48">
            <v>195</v>
          </cell>
          <cell r="G48">
            <v>195</v>
          </cell>
          <cell r="H48" t="str">
            <v>Blockstone</v>
          </cell>
          <cell r="I48">
            <v>1</v>
          </cell>
          <cell r="J48" t="str">
            <v>cu.m.</v>
          </cell>
          <cell r="K48">
            <v>608</v>
          </cell>
          <cell r="L48">
            <v>608</v>
          </cell>
          <cell r="M48">
            <v>1202.56</v>
          </cell>
          <cell r="N48">
            <v>180.38</v>
          </cell>
          <cell r="O48">
            <v>1382.94</v>
          </cell>
        </row>
        <row r="49">
          <cell r="D49" t="str">
            <v>Coolies</v>
          </cell>
          <cell r="E49">
            <v>2</v>
          </cell>
          <cell r="F49">
            <v>120</v>
          </cell>
          <cell r="G49">
            <v>240</v>
          </cell>
          <cell r="H49" t="str">
            <v>Bondstone</v>
          </cell>
          <cell r="I49">
            <v>0.1</v>
          </cell>
          <cell r="J49" t="str">
            <v>cu.m.</v>
          </cell>
          <cell r="K49">
            <v>1595.6</v>
          </cell>
          <cell r="L49">
            <v>159.56</v>
          </cell>
        </row>
        <row r="51">
          <cell r="A51" t="str">
            <v>6.2b</v>
          </cell>
          <cell r="B51" t="str">
            <v>b</v>
          </cell>
          <cell r="C51" t="str">
            <v>mud mortar masonry</v>
          </cell>
          <cell r="D51" t="str">
            <v>Mason</v>
          </cell>
          <cell r="E51">
            <v>1</v>
          </cell>
          <cell r="F51">
            <v>195</v>
          </cell>
          <cell r="G51">
            <v>195</v>
          </cell>
          <cell r="H51" t="str">
            <v>Blockstone</v>
          </cell>
          <cell r="I51">
            <v>1</v>
          </cell>
          <cell r="J51" t="str">
            <v>cu.m.</v>
          </cell>
          <cell r="K51">
            <v>608</v>
          </cell>
          <cell r="L51">
            <v>608</v>
          </cell>
          <cell r="M51">
            <v>1232.56</v>
          </cell>
          <cell r="N51">
            <v>184.88</v>
          </cell>
          <cell r="O51">
            <v>1417.44</v>
          </cell>
        </row>
        <row r="52">
          <cell r="D52" t="str">
            <v>Coolies</v>
          </cell>
          <cell r="E52">
            <v>2.25</v>
          </cell>
          <cell r="F52">
            <v>120</v>
          </cell>
          <cell r="G52">
            <v>270</v>
          </cell>
          <cell r="H52" t="str">
            <v>Bondstone</v>
          </cell>
          <cell r="I52">
            <v>0.1</v>
          </cell>
          <cell r="J52" t="str">
            <v>cu.m.</v>
          </cell>
          <cell r="K52">
            <v>1595.6</v>
          </cell>
          <cell r="L52">
            <v>159.56</v>
          </cell>
        </row>
        <row r="54">
          <cell r="B54" t="str">
            <v>Boulder soling per 1 cu.m.</v>
          </cell>
        </row>
        <row r="55">
          <cell r="A55" t="str">
            <v>6.5a</v>
          </cell>
          <cell r="B55" t="str">
            <v>a) With sand packing</v>
          </cell>
          <cell r="D55" t="str">
            <v>Mason</v>
          </cell>
          <cell r="E55">
            <v>1</v>
          </cell>
          <cell r="F55">
            <v>195</v>
          </cell>
          <cell r="G55">
            <v>195</v>
          </cell>
          <cell r="H55" t="str">
            <v>Blockstone</v>
          </cell>
          <cell r="I55">
            <v>1.1000000000000001</v>
          </cell>
          <cell r="J55" t="str">
            <v>cu.m.</v>
          </cell>
          <cell r="K55">
            <v>608</v>
          </cell>
          <cell r="L55">
            <v>668.8</v>
          </cell>
          <cell r="M55">
            <v>3420.15</v>
          </cell>
          <cell r="N55">
            <v>513.02</v>
          </cell>
          <cell r="O55">
            <v>3933.17</v>
          </cell>
        </row>
        <row r="56">
          <cell r="D56" t="str">
            <v>Coolies</v>
          </cell>
          <cell r="E56">
            <v>3.5</v>
          </cell>
          <cell r="F56">
            <v>120</v>
          </cell>
          <cell r="G56">
            <v>420</v>
          </cell>
          <cell r="H56" t="str">
            <v>sand</v>
          </cell>
          <cell r="I56">
            <v>0.71</v>
          </cell>
          <cell r="J56" t="str">
            <v>cu.m.</v>
          </cell>
          <cell r="K56">
            <v>3008.95</v>
          </cell>
          <cell r="L56">
            <v>2136.35</v>
          </cell>
        </row>
        <row r="58">
          <cell r="A58" t="str">
            <v>6.5b</v>
          </cell>
          <cell r="B58" t="str">
            <v>b) without sand packing</v>
          </cell>
          <cell r="D58" t="str">
            <v>Mason</v>
          </cell>
          <cell r="E58">
            <v>1</v>
          </cell>
          <cell r="F58">
            <v>195</v>
          </cell>
          <cell r="G58">
            <v>195</v>
          </cell>
          <cell r="H58" t="str">
            <v>Blockstone</v>
          </cell>
          <cell r="I58">
            <v>1.1000000000000001</v>
          </cell>
          <cell r="J58" t="str">
            <v>cu.m.</v>
          </cell>
          <cell r="K58">
            <v>608</v>
          </cell>
          <cell r="L58">
            <v>668.8</v>
          </cell>
          <cell r="M58">
            <v>1283.8</v>
          </cell>
          <cell r="N58">
            <v>192.57</v>
          </cell>
          <cell r="O58">
            <v>1476.37</v>
          </cell>
        </row>
        <row r="59">
          <cell r="D59" t="str">
            <v>Coolies</v>
          </cell>
          <cell r="E59">
            <v>3.5</v>
          </cell>
          <cell r="F59">
            <v>120</v>
          </cell>
          <cell r="G59">
            <v>420</v>
          </cell>
        </row>
        <row r="61">
          <cell r="A61">
            <v>6.4</v>
          </cell>
          <cell r="B61" t="str">
            <v>Stone fillng in foundation  for  1 cu.m.</v>
          </cell>
          <cell r="D61" t="str">
            <v>Coolies</v>
          </cell>
          <cell r="E61">
            <v>1.5</v>
          </cell>
          <cell r="F61">
            <v>120</v>
          </cell>
          <cell r="G61">
            <v>180</v>
          </cell>
          <cell r="H61" t="str">
            <v>Blockstone</v>
          </cell>
          <cell r="I61">
            <v>1.1000000000000001</v>
          </cell>
          <cell r="J61" t="str">
            <v>cu.m.</v>
          </cell>
          <cell r="K61">
            <v>608</v>
          </cell>
          <cell r="L61">
            <v>668.8</v>
          </cell>
          <cell r="M61">
            <v>848.8</v>
          </cell>
          <cell r="N61">
            <v>127.32</v>
          </cell>
          <cell r="O61">
            <v>976.12</v>
          </cell>
        </row>
        <row r="63">
          <cell r="B63" t="str">
            <v>PCC for sub-structure concreting,  for 1 cum.</v>
          </cell>
        </row>
        <row r="64">
          <cell r="A64" t="str">
            <v>7.2c</v>
          </cell>
          <cell r="B64" t="str">
            <v>(a) P.C.C. (1:3:6)</v>
          </cell>
          <cell r="D64" t="str">
            <v>Mason</v>
          </cell>
          <cell r="E64">
            <v>1</v>
          </cell>
          <cell r="F64">
            <v>195</v>
          </cell>
          <cell r="G64">
            <v>195</v>
          </cell>
          <cell r="H64" t="str">
            <v>40mm agg</v>
          </cell>
          <cell r="I64">
            <v>0.65</v>
          </cell>
          <cell r="J64" t="str">
            <v>cu.m.</v>
          </cell>
          <cell r="K64">
            <v>1400</v>
          </cell>
          <cell r="L64">
            <v>910</v>
          </cell>
          <cell r="M64">
            <v>5364.81</v>
          </cell>
          <cell r="N64">
            <v>804.72</v>
          </cell>
          <cell r="O64">
            <v>6169.53</v>
          </cell>
        </row>
        <row r="65">
          <cell r="D65" t="str">
            <v>Coolies</v>
          </cell>
          <cell r="E65">
            <v>4</v>
          </cell>
          <cell r="F65">
            <v>120</v>
          </cell>
          <cell r="G65">
            <v>480</v>
          </cell>
          <cell r="H65" t="str">
            <v>20mm agg</v>
          </cell>
          <cell r="I65">
            <v>0.24</v>
          </cell>
          <cell r="J65" t="str">
            <v>cu.m.</v>
          </cell>
          <cell r="K65">
            <v>2120</v>
          </cell>
          <cell r="L65">
            <v>508.8</v>
          </cell>
        </row>
        <row r="66">
          <cell r="H66" t="str">
            <v>cement</v>
          </cell>
          <cell r="I66">
            <v>0.22</v>
          </cell>
          <cell r="J66" t="str">
            <v>mt</v>
          </cell>
          <cell r="K66">
            <v>8440</v>
          </cell>
          <cell r="L66">
            <v>1856.8</v>
          </cell>
        </row>
        <row r="67">
          <cell r="H67" t="str">
            <v>coarsesand</v>
          </cell>
          <cell r="I67">
            <v>0.47</v>
          </cell>
          <cell r="J67" t="str">
            <v>cu.m.</v>
          </cell>
          <cell r="K67">
            <v>3008.95</v>
          </cell>
          <cell r="L67">
            <v>1414.21</v>
          </cell>
        </row>
        <row r="69">
          <cell r="A69" t="str">
            <v>7.2d</v>
          </cell>
          <cell r="B69" t="str">
            <v>(b)  PCC (1:2:4)</v>
          </cell>
          <cell r="D69" t="str">
            <v>Mason</v>
          </cell>
          <cell r="E69">
            <v>1</v>
          </cell>
          <cell r="F69">
            <v>195</v>
          </cell>
          <cell r="G69">
            <v>195</v>
          </cell>
          <cell r="H69" t="str">
            <v>40mm agg</v>
          </cell>
          <cell r="I69">
            <v>0.52</v>
          </cell>
          <cell r="J69" t="str">
            <v>cu.m.</v>
          </cell>
          <cell r="K69">
            <v>1400</v>
          </cell>
          <cell r="L69">
            <v>728</v>
          </cell>
          <cell r="M69">
            <v>6228.18</v>
          </cell>
          <cell r="N69">
            <v>934.23</v>
          </cell>
          <cell r="O69">
            <v>7162.41</v>
          </cell>
        </row>
        <row r="70">
          <cell r="D70" t="str">
            <v>Coolies</v>
          </cell>
          <cell r="E70">
            <v>4</v>
          </cell>
          <cell r="F70">
            <v>120</v>
          </cell>
          <cell r="G70">
            <v>480</v>
          </cell>
          <cell r="H70" t="str">
            <v>20mm agg</v>
          </cell>
          <cell r="I70">
            <v>0.22</v>
          </cell>
          <cell r="J70" t="str">
            <v>cu.m.</v>
          </cell>
          <cell r="K70">
            <v>2120</v>
          </cell>
          <cell r="L70">
            <v>466.4</v>
          </cell>
        </row>
        <row r="71">
          <cell r="H71" t="str">
            <v>10mm agg</v>
          </cell>
          <cell r="I71">
            <v>0.11</v>
          </cell>
          <cell r="J71" t="str">
            <v>cu.m.</v>
          </cell>
          <cell r="K71">
            <v>2900</v>
          </cell>
          <cell r="L71">
            <v>319</v>
          </cell>
        </row>
        <row r="72">
          <cell r="H72" t="str">
            <v>cement</v>
          </cell>
          <cell r="I72">
            <v>0.32</v>
          </cell>
          <cell r="J72" t="str">
            <v>mt</v>
          </cell>
          <cell r="K72">
            <v>8440</v>
          </cell>
          <cell r="L72">
            <v>2700.8</v>
          </cell>
        </row>
        <row r="73">
          <cell r="H73" t="str">
            <v>coarsesand</v>
          </cell>
          <cell r="I73">
            <v>0.44500000000000001</v>
          </cell>
          <cell r="J73" t="str">
            <v>cu.m.</v>
          </cell>
          <cell r="K73">
            <v>3008.95</v>
          </cell>
          <cell r="L73">
            <v>1338.98</v>
          </cell>
        </row>
        <row r="75">
          <cell r="B75" t="str">
            <v>PCC for RCC in superstructure,  for 1 cum.</v>
          </cell>
        </row>
        <row r="76">
          <cell r="A76" t="str">
            <v>7.4a</v>
          </cell>
          <cell r="B76" t="str">
            <v>(a)  PCC (1:2:4)</v>
          </cell>
          <cell r="D76" t="str">
            <v>Mason</v>
          </cell>
          <cell r="E76">
            <v>0.8</v>
          </cell>
          <cell r="F76">
            <v>195</v>
          </cell>
          <cell r="G76">
            <v>156</v>
          </cell>
          <cell r="H76" t="str">
            <v>40mm agg</v>
          </cell>
          <cell r="I76">
            <v>0.52</v>
          </cell>
          <cell r="J76" t="str">
            <v>cu.m.</v>
          </cell>
          <cell r="K76">
            <v>1400</v>
          </cell>
          <cell r="L76">
            <v>728</v>
          </cell>
          <cell r="M76">
            <v>6549.18</v>
          </cell>
          <cell r="N76">
            <v>982.38</v>
          </cell>
          <cell r="O76">
            <v>7531.56</v>
          </cell>
        </row>
        <row r="77">
          <cell r="D77" t="str">
            <v>Coolies</v>
          </cell>
          <cell r="E77">
            <v>7</v>
          </cell>
          <cell r="F77">
            <v>120</v>
          </cell>
          <cell r="G77">
            <v>840</v>
          </cell>
          <cell r="H77" t="str">
            <v>20mm agg</v>
          </cell>
          <cell r="I77">
            <v>0.22</v>
          </cell>
          <cell r="J77" t="str">
            <v>cu.m.</v>
          </cell>
          <cell r="K77">
            <v>2120</v>
          </cell>
          <cell r="L77">
            <v>466.4</v>
          </cell>
        </row>
        <row r="78">
          <cell r="H78" t="str">
            <v>10mm agg</v>
          </cell>
          <cell r="I78">
            <v>0.11</v>
          </cell>
          <cell r="J78" t="str">
            <v>cu.m.</v>
          </cell>
          <cell r="K78">
            <v>2900</v>
          </cell>
          <cell r="L78">
            <v>319</v>
          </cell>
        </row>
        <row r="79">
          <cell r="H79" t="str">
            <v>cement</v>
          </cell>
          <cell r="I79">
            <v>0.32</v>
          </cell>
          <cell r="J79" t="str">
            <v>mt</v>
          </cell>
          <cell r="K79">
            <v>8440</v>
          </cell>
          <cell r="L79">
            <v>2700.8</v>
          </cell>
        </row>
        <row r="80">
          <cell r="H80" t="str">
            <v>coarsesand</v>
          </cell>
          <cell r="I80">
            <v>0.44500000000000001</v>
          </cell>
          <cell r="J80" t="str">
            <v>cu.m.</v>
          </cell>
          <cell r="K80">
            <v>3008.95</v>
          </cell>
          <cell r="L80">
            <v>1338.98</v>
          </cell>
        </row>
        <row r="82">
          <cell r="A82" t="str">
            <v>7.4b1</v>
          </cell>
          <cell r="B82" t="str">
            <v>(b) P.C.C. (1:1.5:3)</v>
          </cell>
          <cell r="D82" t="str">
            <v>Mason</v>
          </cell>
          <cell r="E82">
            <v>0.8</v>
          </cell>
          <cell r="F82">
            <v>195</v>
          </cell>
          <cell r="G82">
            <v>156</v>
          </cell>
          <cell r="H82" t="str">
            <v>20mm agg</v>
          </cell>
          <cell r="I82">
            <v>0.56999999999999995</v>
          </cell>
          <cell r="J82" t="str">
            <v>cu.m.</v>
          </cell>
          <cell r="K82">
            <v>2120</v>
          </cell>
          <cell r="L82">
            <v>1208.4000000000001</v>
          </cell>
          <cell r="M82">
            <v>7700.2</v>
          </cell>
          <cell r="N82">
            <v>1155.03</v>
          </cell>
          <cell r="O82">
            <v>8855.23</v>
          </cell>
        </row>
        <row r="83">
          <cell r="D83" t="str">
            <v>Coolies</v>
          </cell>
          <cell r="E83">
            <v>7</v>
          </cell>
          <cell r="F83">
            <v>120</v>
          </cell>
          <cell r="G83">
            <v>840</v>
          </cell>
          <cell r="H83" t="str">
            <v>10mm agg</v>
          </cell>
          <cell r="I83">
            <v>0.28999999999999998</v>
          </cell>
          <cell r="J83" t="str">
            <v>cu.m.</v>
          </cell>
          <cell r="K83">
            <v>2900</v>
          </cell>
          <cell r="L83">
            <v>841</v>
          </cell>
        </row>
        <row r="84">
          <cell r="H84" t="str">
            <v>cement</v>
          </cell>
          <cell r="I84">
            <v>0.4</v>
          </cell>
          <cell r="J84" t="str">
            <v>mt</v>
          </cell>
          <cell r="K84">
            <v>8440</v>
          </cell>
          <cell r="L84">
            <v>3376</v>
          </cell>
        </row>
        <row r="85">
          <cell r="H85" t="str">
            <v>coarsesand</v>
          </cell>
          <cell r="I85">
            <v>0.42499999999999999</v>
          </cell>
          <cell r="J85" t="str">
            <v>cu.m.</v>
          </cell>
          <cell r="K85">
            <v>3008.95</v>
          </cell>
          <cell r="L85">
            <v>1278.8</v>
          </cell>
        </row>
        <row r="87">
          <cell r="A87" t="str">
            <v>7.4b2</v>
          </cell>
          <cell r="B87" t="str">
            <v>(b) P.C.C. (1:1.5:3) with 2% WPC</v>
          </cell>
          <cell r="D87" t="str">
            <v>Mason</v>
          </cell>
          <cell r="E87">
            <v>0.8</v>
          </cell>
          <cell r="F87">
            <v>195</v>
          </cell>
          <cell r="G87">
            <v>156</v>
          </cell>
          <cell r="H87" t="str">
            <v>20mm agg</v>
          </cell>
          <cell r="I87">
            <v>0.56999999999999995</v>
          </cell>
          <cell r="J87" t="str">
            <v>cu.m.</v>
          </cell>
          <cell r="K87">
            <v>2120</v>
          </cell>
          <cell r="L87">
            <v>1208.4000000000001</v>
          </cell>
          <cell r="M87">
            <v>8100.2</v>
          </cell>
          <cell r="N87">
            <v>1215.03</v>
          </cell>
          <cell r="O87">
            <v>9315.23</v>
          </cell>
        </row>
        <row r="88">
          <cell r="D88" t="str">
            <v>Coolies</v>
          </cell>
          <cell r="E88">
            <v>7</v>
          </cell>
          <cell r="F88">
            <v>120</v>
          </cell>
          <cell r="G88">
            <v>840</v>
          </cell>
          <cell r="H88" t="str">
            <v>10mm agg</v>
          </cell>
          <cell r="I88">
            <v>0.28999999999999998</v>
          </cell>
          <cell r="J88" t="str">
            <v>cu.m.</v>
          </cell>
          <cell r="K88">
            <v>2900</v>
          </cell>
          <cell r="L88">
            <v>841</v>
          </cell>
        </row>
        <row r="89">
          <cell r="H89" t="str">
            <v>cement</v>
          </cell>
          <cell r="I89">
            <v>0.4</v>
          </cell>
          <cell r="J89" t="str">
            <v>mt</v>
          </cell>
          <cell r="K89">
            <v>8440</v>
          </cell>
          <cell r="L89">
            <v>3376</v>
          </cell>
        </row>
        <row r="90">
          <cell r="H90" t="str">
            <v>coarsesand</v>
          </cell>
          <cell r="I90">
            <v>0.42499999999999999</v>
          </cell>
          <cell r="J90" t="str">
            <v>cu.m.</v>
          </cell>
          <cell r="K90">
            <v>3008.95</v>
          </cell>
          <cell r="L90">
            <v>1278.8</v>
          </cell>
        </row>
        <row r="91">
          <cell r="H91" t="str">
            <v>WPC</v>
          </cell>
          <cell r="I91">
            <v>8</v>
          </cell>
          <cell r="J91" t="str">
            <v>kg</v>
          </cell>
          <cell r="K91">
            <v>50</v>
          </cell>
          <cell r="L91">
            <v>400</v>
          </cell>
        </row>
        <row r="93">
          <cell r="A93">
            <v>7.5</v>
          </cell>
          <cell r="B93" t="str">
            <v>Mild steel reinforcement works for RCC,</v>
          </cell>
          <cell r="D93" t="str">
            <v>Mason</v>
          </cell>
          <cell r="E93">
            <v>1.2E-2</v>
          </cell>
          <cell r="F93">
            <v>195</v>
          </cell>
          <cell r="G93">
            <v>2.34</v>
          </cell>
          <cell r="H93" t="str">
            <v>M.S. Bar</v>
          </cell>
          <cell r="I93">
            <v>1.0499999999999999E-3</v>
          </cell>
          <cell r="J93" t="str">
            <v>M.T.</v>
          </cell>
          <cell r="K93">
            <v>45680</v>
          </cell>
          <cell r="L93">
            <v>47.96</v>
          </cell>
          <cell r="M93">
            <v>52.36</v>
          </cell>
          <cell r="N93">
            <v>7.85</v>
          </cell>
          <cell r="O93">
            <v>60.21</v>
          </cell>
        </row>
        <row r="94">
          <cell r="B94" t="str">
            <v>including bending and 30m haulage, for 1 Kg</v>
          </cell>
          <cell r="D94" t="str">
            <v>Helper</v>
          </cell>
          <cell r="E94">
            <v>1.2E-2</v>
          </cell>
          <cell r="F94">
            <v>120</v>
          </cell>
          <cell r="G94">
            <v>1.44</v>
          </cell>
          <cell r="H94" t="str">
            <v>Binding wire</v>
          </cell>
          <cell r="I94">
            <v>0.01</v>
          </cell>
          <cell r="J94" t="str">
            <v>kg</v>
          </cell>
          <cell r="K94">
            <v>61.9</v>
          </cell>
          <cell r="L94">
            <v>0.62</v>
          </cell>
        </row>
        <row r="96">
          <cell r="A96" t="str">
            <v>8.2a</v>
          </cell>
          <cell r="B96" t="str">
            <v xml:space="preserve">Centering/shuttering works, </v>
          </cell>
          <cell r="D96" t="str">
            <v>Mason</v>
          </cell>
          <cell r="E96">
            <v>0.17199999999999999</v>
          </cell>
          <cell r="F96">
            <v>195</v>
          </cell>
          <cell r="G96">
            <v>33.54</v>
          </cell>
          <cell r="H96" t="str">
            <v>Local wood</v>
          </cell>
          <cell r="I96">
            <v>5.2600000000000001E-2</v>
          </cell>
          <cell r="J96" t="str">
            <v>cu.m.</v>
          </cell>
          <cell r="K96">
            <v>17660</v>
          </cell>
          <cell r="L96">
            <v>154.82</v>
          </cell>
          <cell r="M96">
            <v>233.43</v>
          </cell>
          <cell r="N96">
            <v>35.01</v>
          </cell>
          <cell r="O96">
            <v>268.44</v>
          </cell>
        </row>
        <row r="97">
          <cell r="B97" t="str">
            <v>haulage 30m  for 1sqm.</v>
          </cell>
          <cell r="D97" t="str">
            <v>Coolies</v>
          </cell>
          <cell r="E97">
            <v>0.25700000000000001</v>
          </cell>
          <cell r="F97">
            <v>120</v>
          </cell>
          <cell r="G97">
            <v>30.84</v>
          </cell>
          <cell r="H97" t="str">
            <v>Nails</v>
          </cell>
          <cell r="I97">
            <v>0.25</v>
          </cell>
          <cell r="J97" t="str">
            <v>kg</v>
          </cell>
          <cell r="K97">
            <v>56.9</v>
          </cell>
          <cell r="L97">
            <v>14.23</v>
          </cell>
        </row>
        <row r="100">
          <cell r="A100">
            <v>9.1</v>
          </cell>
          <cell r="B100" t="str">
            <v xml:space="preserve">CGI sheet roofing work including procuring </v>
          </cell>
          <cell r="D100" t="str">
            <v>Mason</v>
          </cell>
          <cell r="E100">
            <v>0.2</v>
          </cell>
          <cell r="F100">
            <v>195</v>
          </cell>
          <cell r="G100">
            <v>39</v>
          </cell>
          <cell r="H100" t="str">
            <v>CGI sheet 24-26swg</v>
          </cell>
          <cell r="I100">
            <v>1.2</v>
          </cell>
          <cell r="J100" t="str">
            <v>sqm</v>
          </cell>
          <cell r="K100">
            <v>4900</v>
          </cell>
          <cell r="L100">
            <v>980</v>
          </cell>
          <cell r="M100">
            <v>2089</v>
          </cell>
          <cell r="N100">
            <v>313.35000000000002</v>
          </cell>
          <cell r="O100">
            <v>2402.35</v>
          </cell>
        </row>
        <row r="101">
          <cell r="B101" t="str">
            <v>of materials for 1m2:</v>
          </cell>
          <cell r="D101" t="str">
            <v>Coolies</v>
          </cell>
          <cell r="E101">
            <v>0.25</v>
          </cell>
          <cell r="F101">
            <v>120</v>
          </cell>
          <cell r="G101">
            <v>30</v>
          </cell>
          <cell r="H101" t="str">
            <v>8mm nut/bolt</v>
          </cell>
          <cell r="I101">
            <v>3</v>
          </cell>
          <cell r="J101" t="str">
            <v>no</v>
          </cell>
          <cell r="K101">
            <v>10</v>
          </cell>
          <cell r="L101">
            <v>30</v>
          </cell>
        </row>
        <row r="102">
          <cell r="G102">
            <v>69</v>
          </cell>
          <cell r="H102" t="str">
            <v>J-hook+ bitu-washer</v>
          </cell>
          <cell r="I102">
            <v>2.5</v>
          </cell>
          <cell r="J102" t="str">
            <v>no</v>
          </cell>
          <cell r="K102">
            <v>5</v>
          </cell>
          <cell r="L102">
            <v>1010</v>
          </cell>
        </row>
        <row r="105">
          <cell r="A105">
            <v>9.1999999999999993</v>
          </cell>
          <cell r="B105" t="str">
            <v>GI plainsheet ridge fixing work</v>
          </cell>
          <cell r="D105" t="str">
            <v>Mason</v>
          </cell>
          <cell r="E105">
            <v>0.2</v>
          </cell>
          <cell r="F105">
            <v>195</v>
          </cell>
          <cell r="G105">
            <v>39</v>
          </cell>
          <cell r="H105" t="str">
            <v>GI plainsheet 28swg</v>
          </cell>
          <cell r="I105">
            <v>1.2</v>
          </cell>
          <cell r="J105" t="str">
            <v>sqm</v>
          </cell>
          <cell r="K105">
            <v>4900</v>
          </cell>
          <cell r="L105">
            <v>980</v>
          </cell>
          <cell r="M105">
            <v>1089</v>
          </cell>
          <cell r="N105">
            <v>163.35</v>
          </cell>
          <cell r="O105">
            <v>1252.3499999999999</v>
          </cell>
        </row>
        <row r="106">
          <cell r="B106" t="str">
            <v>all complete, for 1 rm.</v>
          </cell>
          <cell r="D106" t="str">
            <v>Coolies</v>
          </cell>
          <cell r="E106">
            <v>0.25</v>
          </cell>
          <cell r="F106">
            <v>120</v>
          </cell>
          <cell r="G106">
            <v>30</v>
          </cell>
          <cell r="H106" t="str">
            <v>8mm nut/bolt</v>
          </cell>
          <cell r="I106">
            <v>4</v>
          </cell>
          <cell r="J106" t="str">
            <v>no</v>
          </cell>
          <cell r="K106">
            <v>10</v>
          </cell>
          <cell r="L106">
            <v>40</v>
          </cell>
        </row>
        <row r="108">
          <cell r="B108" t="str">
            <v>Salwood work for doors &amp; windows:</v>
          </cell>
        </row>
        <row r="109">
          <cell r="A109" t="str">
            <v>10.1a</v>
          </cell>
          <cell r="B109" t="str">
            <v>Frames (Chaukhat ) for 1cum.</v>
          </cell>
          <cell r="D109" t="str">
            <v>Carpenter</v>
          </cell>
          <cell r="E109">
            <v>34</v>
          </cell>
          <cell r="F109">
            <v>195</v>
          </cell>
          <cell r="G109">
            <v>6630</v>
          </cell>
          <cell r="H109" t="str">
            <v>Salwood</v>
          </cell>
          <cell r="I109">
            <v>1.1000000000000001</v>
          </cell>
          <cell r="J109" t="str">
            <v>cum.</v>
          </cell>
          <cell r="K109">
            <v>38946</v>
          </cell>
          <cell r="L109">
            <v>42840.6</v>
          </cell>
          <cell r="M109">
            <v>50890.6</v>
          </cell>
          <cell r="N109">
            <v>7633.59</v>
          </cell>
          <cell r="O109">
            <v>58524.19</v>
          </cell>
        </row>
        <row r="110">
          <cell r="B110" t="str">
            <v>(wood size 75 x 100 mm)</v>
          </cell>
          <cell r="D110" t="str">
            <v>Laborer</v>
          </cell>
          <cell r="E110">
            <v>3.4</v>
          </cell>
          <cell r="F110">
            <v>120</v>
          </cell>
          <cell r="G110">
            <v>408</v>
          </cell>
          <cell r="H110" t="str">
            <v>Holdfast</v>
          </cell>
          <cell r="I110">
            <v>92</v>
          </cell>
          <cell r="J110" t="str">
            <v>no</v>
          </cell>
          <cell r="K110">
            <v>10</v>
          </cell>
          <cell r="L110">
            <v>920</v>
          </cell>
        </row>
        <row r="111">
          <cell r="H111" t="str">
            <v>nails/screws</v>
          </cell>
          <cell r="I111">
            <v>184</v>
          </cell>
          <cell r="J111" t="str">
            <v>no</v>
          </cell>
          <cell r="K111">
            <v>0.5</v>
          </cell>
          <cell r="L111">
            <v>92</v>
          </cell>
        </row>
        <row r="113">
          <cell r="A113" t="str">
            <v>10.1b</v>
          </cell>
          <cell r="B113" t="str">
            <v>For one Frame (chaukat) of size (900x2100 mm)</v>
          </cell>
          <cell r="M113">
            <v>1946.57</v>
          </cell>
          <cell r="O113">
            <v>2238.5500000000002</v>
          </cell>
        </row>
        <row r="115">
          <cell r="A115" t="str">
            <v>10.2a</v>
          </cell>
          <cell r="B115" t="str">
            <v>Making and fixing panelled door shutter with</v>
          </cell>
          <cell r="D115" t="str">
            <v>Carpenter</v>
          </cell>
          <cell r="E115">
            <v>10</v>
          </cell>
          <cell r="F115">
            <v>195</v>
          </cell>
          <cell r="G115">
            <v>1950</v>
          </cell>
          <cell r="H115" t="str">
            <v>Salwood</v>
          </cell>
          <cell r="I115">
            <v>8.4000000000000005E-2</v>
          </cell>
          <cell r="J115" t="str">
            <v>cum.</v>
          </cell>
          <cell r="K115">
            <v>38946</v>
          </cell>
          <cell r="L115">
            <v>3271.46</v>
          </cell>
          <cell r="M115">
            <v>5756.46</v>
          </cell>
          <cell r="N115">
            <v>863.47</v>
          </cell>
          <cell r="O115">
            <v>6619.93</v>
          </cell>
        </row>
        <row r="116">
          <cell r="B116" t="str">
            <v>38mm thick frame for one shutter</v>
          </cell>
          <cell r="D116" t="str">
            <v>Laborer</v>
          </cell>
          <cell r="E116">
            <v>1</v>
          </cell>
          <cell r="F116">
            <v>120</v>
          </cell>
          <cell r="G116">
            <v>120</v>
          </cell>
          <cell r="H116" t="str">
            <v xml:space="preserve"> Hinge 6"</v>
          </cell>
          <cell r="I116">
            <v>6</v>
          </cell>
          <cell r="J116" t="str">
            <v>no</v>
          </cell>
          <cell r="K116">
            <v>20</v>
          </cell>
          <cell r="L116">
            <v>120</v>
          </cell>
        </row>
        <row r="117">
          <cell r="B117" t="str">
            <v xml:space="preserve">     (Shutter size : 1.07x1.982 = 2.123 sqm)</v>
          </cell>
          <cell r="H117" t="str">
            <v xml:space="preserve"> Tower bolt 6"</v>
          </cell>
          <cell r="I117">
            <v>1</v>
          </cell>
          <cell r="J117" t="str">
            <v>no</v>
          </cell>
          <cell r="K117">
            <v>25</v>
          </cell>
          <cell r="L117">
            <v>25</v>
          </cell>
        </row>
        <row r="118">
          <cell r="H118" t="str">
            <v xml:space="preserve"> Tower bolt 12"</v>
          </cell>
          <cell r="I118">
            <v>1</v>
          </cell>
          <cell r="J118" t="str">
            <v>no</v>
          </cell>
          <cell r="K118">
            <v>40</v>
          </cell>
          <cell r="L118">
            <v>40</v>
          </cell>
        </row>
        <row r="119">
          <cell r="H119" t="str">
            <v xml:space="preserve"> Lockset 250mm</v>
          </cell>
          <cell r="I119">
            <v>1</v>
          </cell>
          <cell r="J119" t="str">
            <v>no</v>
          </cell>
          <cell r="K119">
            <v>120</v>
          </cell>
          <cell r="L119">
            <v>120</v>
          </cell>
        </row>
        <row r="120">
          <cell r="H120" t="str">
            <v xml:space="preserve"> Handle</v>
          </cell>
          <cell r="I120">
            <v>2</v>
          </cell>
          <cell r="J120" t="str">
            <v>no</v>
          </cell>
          <cell r="K120">
            <v>50</v>
          </cell>
          <cell r="L120">
            <v>100</v>
          </cell>
        </row>
        <row r="121">
          <cell r="H121" t="str">
            <v xml:space="preserve"> Screw</v>
          </cell>
          <cell r="I121">
            <v>0.5</v>
          </cell>
          <cell r="J121" t="str">
            <v>kg</v>
          </cell>
          <cell r="K121">
            <v>20</v>
          </cell>
          <cell r="L121">
            <v>10</v>
          </cell>
        </row>
        <row r="123">
          <cell r="A123" t="str">
            <v>10.2b</v>
          </cell>
          <cell r="B123" t="str">
            <v>Rate for 1 sqm.</v>
          </cell>
          <cell r="M123">
            <v>3118.2</v>
          </cell>
          <cell r="N123">
            <v>467.73</v>
          </cell>
          <cell r="O123">
            <v>3585.93</v>
          </cell>
        </row>
        <row r="125">
          <cell r="A125" t="str">
            <v>10.9a1</v>
          </cell>
          <cell r="B125" t="str">
            <v>Fixing GI plainsheet on both sides of 38mm thick</v>
          </cell>
          <cell r="D125" t="str">
            <v>Carpenter</v>
          </cell>
          <cell r="E125">
            <v>7</v>
          </cell>
          <cell r="F125">
            <v>195</v>
          </cell>
          <cell r="G125">
            <v>1365</v>
          </cell>
          <cell r="H125" t="str">
            <v>Salwood</v>
          </cell>
          <cell r="I125">
            <v>3.4599999999999999E-2</v>
          </cell>
          <cell r="J125" t="str">
            <v>cum.</v>
          </cell>
          <cell r="K125">
            <v>38946</v>
          </cell>
          <cell r="L125">
            <v>1347.53</v>
          </cell>
          <cell r="M125">
            <v>4026.79</v>
          </cell>
          <cell r="N125">
            <v>604.02</v>
          </cell>
          <cell r="O125">
            <v>4630.8100000000004</v>
          </cell>
        </row>
        <row r="126">
          <cell r="B126" t="str">
            <v>1.09x2.06=2.245 sqm door frame</v>
          </cell>
          <cell r="D126" t="str">
            <v>Laborer</v>
          </cell>
          <cell r="E126">
            <v>0.7</v>
          </cell>
          <cell r="F126">
            <v>120</v>
          </cell>
          <cell r="G126">
            <v>84</v>
          </cell>
          <cell r="H126" t="str">
            <v xml:space="preserve"> Hinge 6"</v>
          </cell>
          <cell r="I126">
            <v>3</v>
          </cell>
          <cell r="J126" t="str">
            <v>no</v>
          </cell>
          <cell r="K126">
            <v>20</v>
          </cell>
          <cell r="L126">
            <v>60</v>
          </cell>
        </row>
        <row r="127">
          <cell r="H127" t="str">
            <v xml:space="preserve"> Tower bolt 6"</v>
          </cell>
          <cell r="I127">
            <v>1</v>
          </cell>
          <cell r="J127" t="str">
            <v>no</v>
          </cell>
          <cell r="K127">
            <v>25</v>
          </cell>
          <cell r="L127">
            <v>25</v>
          </cell>
        </row>
        <row r="128">
          <cell r="H128" t="str">
            <v xml:space="preserve"> Tower bolt 12"</v>
          </cell>
          <cell r="I128">
            <v>1</v>
          </cell>
          <cell r="J128" t="str">
            <v>no</v>
          </cell>
          <cell r="K128">
            <v>40</v>
          </cell>
          <cell r="L128">
            <v>40</v>
          </cell>
        </row>
        <row r="129">
          <cell r="H129" t="str">
            <v xml:space="preserve"> Lockset 250mm</v>
          </cell>
          <cell r="I129">
            <v>1</v>
          </cell>
          <cell r="J129" t="str">
            <v>no</v>
          </cell>
          <cell r="K129">
            <v>120</v>
          </cell>
          <cell r="L129">
            <v>120</v>
          </cell>
        </row>
        <row r="130">
          <cell r="H130" t="str">
            <v xml:space="preserve"> Handle</v>
          </cell>
          <cell r="I130">
            <v>1</v>
          </cell>
          <cell r="J130" t="str">
            <v>no</v>
          </cell>
          <cell r="K130">
            <v>50</v>
          </cell>
          <cell r="L130">
            <v>50</v>
          </cell>
        </row>
        <row r="131">
          <cell r="H131" t="str">
            <v>GI plainsheet 28swg</v>
          </cell>
          <cell r="I131">
            <v>4.6500000000000004</v>
          </cell>
          <cell r="J131" t="str">
            <v>sqm</v>
          </cell>
          <cell r="K131">
            <v>200.7</v>
          </cell>
          <cell r="L131">
            <v>933.26</v>
          </cell>
        </row>
        <row r="132">
          <cell r="H132" t="str">
            <v xml:space="preserve"> Screw</v>
          </cell>
          <cell r="J132" t="str">
            <v>LS</v>
          </cell>
          <cell r="L132">
            <v>2</v>
          </cell>
        </row>
        <row r="134">
          <cell r="A134" t="str">
            <v>10.9a2</v>
          </cell>
          <cell r="B134" t="str">
            <v>Rate for 1 sqm.</v>
          </cell>
          <cell r="M134">
            <v>2062.7199999999998</v>
          </cell>
          <cell r="N134">
            <v>309.41000000000003</v>
          </cell>
          <cell r="O134">
            <v>2372.13</v>
          </cell>
        </row>
        <row r="136">
          <cell r="A136" t="str">
            <v>10.10a1</v>
          </cell>
          <cell r="B136" t="str">
            <v>Fixing mosquito proof wirenet to 38mm thick</v>
          </cell>
          <cell r="D136" t="str">
            <v>Carpenter</v>
          </cell>
          <cell r="E136">
            <v>5</v>
          </cell>
          <cell r="F136">
            <v>195</v>
          </cell>
          <cell r="G136">
            <v>975</v>
          </cell>
          <cell r="H136" t="str">
            <v>Salwood</v>
          </cell>
          <cell r="I136">
            <v>2.5999999999999999E-2</v>
          </cell>
          <cell r="J136" t="str">
            <v>cum.</v>
          </cell>
          <cell r="K136">
            <v>38946</v>
          </cell>
          <cell r="L136">
            <v>1012.6</v>
          </cell>
          <cell r="M136">
            <v>2759.93</v>
          </cell>
          <cell r="N136">
            <v>413.99</v>
          </cell>
          <cell r="O136">
            <v>3173.92</v>
          </cell>
        </row>
        <row r="137">
          <cell r="B137" t="str">
            <v>1.09x2.06=2.245 sqm frame</v>
          </cell>
          <cell r="D137" t="str">
            <v>Laborer</v>
          </cell>
          <cell r="E137">
            <v>0.5</v>
          </cell>
          <cell r="F137">
            <v>120</v>
          </cell>
          <cell r="G137">
            <v>60</v>
          </cell>
          <cell r="H137" t="str">
            <v xml:space="preserve"> Hinge 6"</v>
          </cell>
          <cell r="I137">
            <v>3</v>
          </cell>
          <cell r="J137" t="str">
            <v>no</v>
          </cell>
          <cell r="K137">
            <v>20</v>
          </cell>
          <cell r="L137">
            <v>60</v>
          </cell>
        </row>
        <row r="138">
          <cell r="H138" t="str">
            <v xml:space="preserve"> Tower bolt 6"</v>
          </cell>
          <cell r="I138">
            <v>1</v>
          </cell>
          <cell r="J138" t="str">
            <v>no</v>
          </cell>
          <cell r="K138">
            <v>25</v>
          </cell>
          <cell r="L138">
            <v>25</v>
          </cell>
        </row>
        <row r="139">
          <cell r="H139" t="str">
            <v xml:space="preserve"> Tower bolt 12"</v>
          </cell>
          <cell r="I139">
            <v>1</v>
          </cell>
          <cell r="J139" t="str">
            <v>no</v>
          </cell>
          <cell r="K139">
            <v>40</v>
          </cell>
          <cell r="L139">
            <v>40</v>
          </cell>
        </row>
        <row r="140">
          <cell r="H140" t="str">
            <v>wiremesh 24 SWG</v>
          </cell>
          <cell r="I140">
            <v>2.13</v>
          </cell>
          <cell r="J140" t="str">
            <v>sqm</v>
          </cell>
          <cell r="K140">
            <v>251.33</v>
          </cell>
          <cell r="L140">
            <v>535.33000000000004</v>
          </cell>
        </row>
        <row r="141">
          <cell r="H141" t="str">
            <v xml:space="preserve"> Handle</v>
          </cell>
          <cell r="I141">
            <v>1</v>
          </cell>
          <cell r="J141" t="str">
            <v>no</v>
          </cell>
          <cell r="K141">
            <v>50</v>
          </cell>
          <cell r="L141">
            <v>50</v>
          </cell>
        </row>
        <row r="142">
          <cell r="H142" t="str">
            <v xml:space="preserve"> Screw</v>
          </cell>
          <cell r="J142" t="str">
            <v>LS</v>
          </cell>
          <cell r="L142">
            <v>2</v>
          </cell>
        </row>
        <row r="143">
          <cell r="A143" t="str">
            <v>10.10a2</v>
          </cell>
          <cell r="B143" t="str">
            <v>Rate for 1 sqm.</v>
          </cell>
          <cell r="M143">
            <v>1413.77</v>
          </cell>
          <cell r="N143">
            <v>212.07</v>
          </cell>
          <cell r="O143">
            <v>1625.84</v>
          </cell>
        </row>
        <row r="145">
          <cell r="A145">
            <v>10.17</v>
          </cell>
          <cell r="B145" t="str">
            <v>Beams, Lintels, Wallplates etc. for 1cum.</v>
          </cell>
          <cell r="D145" t="str">
            <v>Carpenter</v>
          </cell>
          <cell r="E145">
            <v>17.649999999999999</v>
          </cell>
          <cell r="F145">
            <v>195</v>
          </cell>
          <cell r="G145">
            <v>3441.75</v>
          </cell>
          <cell r="H145" t="str">
            <v>Salwood</v>
          </cell>
          <cell r="I145">
            <v>1.05</v>
          </cell>
          <cell r="J145" t="str">
            <v>cum.</v>
          </cell>
          <cell r="K145">
            <v>38946</v>
          </cell>
          <cell r="L145">
            <v>40893.300000000003</v>
          </cell>
          <cell r="M145">
            <v>44603.75</v>
          </cell>
          <cell r="N145">
            <v>6690.56</v>
          </cell>
          <cell r="O145">
            <v>51294.31</v>
          </cell>
        </row>
        <row r="146">
          <cell r="B146" t="str">
            <v>( for span &lt;9m)</v>
          </cell>
          <cell r="D146" t="str">
            <v>Laborer</v>
          </cell>
          <cell r="E146">
            <v>1.7649999999999999</v>
          </cell>
          <cell r="F146">
            <v>120</v>
          </cell>
          <cell r="G146">
            <v>211.8</v>
          </cell>
          <cell r="H146" t="str">
            <v>Nails</v>
          </cell>
          <cell r="I146">
            <v>1</v>
          </cell>
          <cell r="J146" t="str">
            <v>kg</v>
          </cell>
          <cell r="K146">
            <v>56.9</v>
          </cell>
          <cell r="L146">
            <v>56.9</v>
          </cell>
        </row>
        <row r="148">
          <cell r="A148">
            <v>10.18</v>
          </cell>
          <cell r="B148" t="str">
            <v>Trusses including fixing for 1cum.</v>
          </cell>
          <cell r="D148" t="str">
            <v>Carpenter</v>
          </cell>
          <cell r="E148">
            <v>17.649999999999999</v>
          </cell>
          <cell r="F148">
            <v>195</v>
          </cell>
          <cell r="G148">
            <v>3441.75</v>
          </cell>
          <cell r="H148" t="str">
            <v>Salwood</v>
          </cell>
          <cell r="I148">
            <v>1.05</v>
          </cell>
          <cell r="J148" t="str">
            <v>cum.</v>
          </cell>
          <cell r="K148">
            <v>38946</v>
          </cell>
          <cell r="L148">
            <v>40893.300000000003</v>
          </cell>
          <cell r="M148">
            <v>48593.05</v>
          </cell>
          <cell r="N148">
            <v>7288.96</v>
          </cell>
          <cell r="O148">
            <v>55882.01</v>
          </cell>
        </row>
        <row r="149">
          <cell r="D149" t="str">
            <v>Laborer</v>
          </cell>
          <cell r="E149">
            <v>26</v>
          </cell>
          <cell r="F149">
            <v>120</v>
          </cell>
          <cell r="G149">
            <v>3120</v>
          </cell>
          <cell r="H149" t="str">
            <v>Strips</v>
          </cell>
          <cell r="I149">
            <v>10</v>
          </cell>
          <cell r="J149" t="str">
            <v>kg</v>
          </cell>
          <cell r="K149">
            <v>56.9</v>
          </cell>
          <cell r="L149">
            <v>569</v>
          </cell>
        </row>
        <row r="150">
          <cell r="H150" t="str">
            <v>Nails</v>
          </cell>
          <cell r="I150">
            <v>10</v>
          </cell>
          <cell r="J150" t="str">
            <v>kg</v>
          </cell>
          <cell r="K150">
            <v>56.9</v>
          </cell>
          <cell r="L150">
            <v>569</v>
          </cell>
        </row>
        <row r="152">
          <cell r="A152">
            <v>10.19</v>
          </cell>
          <cell r="B152" t="str">
            <v>25mm thick Eavesboard including fixing for 1sqm.</v>
          </cell>
          <cell r="D152" t="str">
            <v>Carpenter</v>
          </cell>
          <cell r="E152">
            <v>0.14299999999999999</v>
          </cell>
          <cell r="F152">
            <v>195</v>
          </cell>
          <cell r="G152">
            <v>27.89</v>
          </cell>
          <cell r="H152" t="str">
            <v>Salwood</v>
          </cell>
          <cell r="I152">
            <v>2.75E-2</v>
          </cell>
          <cell r="J152" t="str">
            <v>cum.</v>
          </cell>
          <cell r="K152">
            <v>38946</v>
          </cell>
          <cell r="L152">
            <v>1071.02</v>
          </cell>
          <cell r="M152">
            <v>1109.17</v>
          </cell>
          <cell r="N152">
            <v>166.38</v>
          </cell>
          <cell r="O152">
            <v>1275.55</v>
          </cell>
        </row>
        <row r="153">
          <cell r="D153" t="str">
            <v>Laborer</v>
          </cell>
          <cell r="E153">
            <v>1.43E-2</v>
          </cell>
          <cell r="F153">
            <v>120</v>
          </cell>
          <cell r="G153">
            <v>1.72</v>
          </cell>
          <cell r="H153" t="str">
            <v>Nails</v>
          </cell>
          <cell r="I153">
            <v>0.15</v>
          </cell>
          <cell r="J153" t="str">
            <v>kg</v>
          </cell>
          <cell r="K153">
            <v>56.9</v>
          </cell>
          <cell r="L153">
            <v>8.5399999999999991</v>
          </cell>
        </row>
        <row r="155">
          <cell r="A155" t="str">
            <v>10.20d</v>
          </cell>
          <cell r="B155" t="str">
            <v>Fixing mosquito proof wirenet to existing frames</v>
          </cell>
          <cell r="D155" t="str">
            <v>Carpenter</v>
          </cell>
          <cell r="E155">
            <v>0.108</v>
          </cell>
          <cell r="F155">
            <v>195</v>
          </cell>
          <cell r="G155">
            <v>21.06</v>
          </cell>
          <cell r="H155" t="str">
            <v>Salwood for Listies</v>
          </cell>
          <cell r="I155">
            <v>2E-3</v>
          </cell>
          <cell r="J155" t="str">
            <v>cum.</v>
          </cell>
          <cell r="K155">
            <v>38946</v>
          </cell>
          <cell r="L155">
            <v>77.89</v>
          </cell>
          <cell r="M155">
            <v>394.3</v>
          </cell>
          <cell r="N155">
            <v>59.15</v>
          </cell>
          <cell r="O155">
            <v>453.45</v>
          </cell>
        </row>
        <row r="156">
          <cell r="B156" t="str">
            <v>for 1 sqm.</v>
          </cell>
          <cell r="D156" t="str">
            <v>Laborer</v>
          </cell>
          <cell r="E156">
            <v>0.11</v>
          </cell>
          <cell r="F156">
            <v>120</v>
          </cell>
          <cell r="G156">
            <v>13.2</v>
          </cell>
          <cell r="H156" t="str">
            <v>mosquito net</v>
          </cell>
          <cell r="I156">
            <v>1.1000000000000001</v>
          </cell>
          <cell r="J156" t="str">
            <v>sqm</v>
          </cell>
          <cell r="K156">
            <v>251.33</v>
          </cell>
          <cell r="L156">
            <v>276.45999999999998</v>
          </cell>
        </row>
        <row r="157">
          <cell r="H157" t="str">
            <v>Nails</v>
          </cell>
          <cell r="I157">
            <v>0.1</v>
          </cell>
          <cell r="J157" t="str">
            <v>kg</v>
          </cell>
          <cell r="K157">
            <v>56.9</v>
          </cell>
          <cell r="L157">
            <v>5.69</v>
          </cell>
        </row>
        <row r="159">
          <cell r="A159" t="str">
            <v>11.20</v>
          </cell>
          <cell r="B159" t="str">
            <v>3 mm thick cement punning for 1sqm.</v>
          </cell>
          <cell r="D159" t="str">
            <v>Mason</v>
          </cell>
          <cell r="E159">
            <v>0.1</v>
          </cell>
          <cell r="F159">
            <v>195</v>
          </cell>
          <cell r="G159">
            <v>19.5</v>
          </cell>
          <cell r="H159" t="str">
            <v>cement</v>
          </cell>
          <cell r="I159">
            <v>5.3200000000000001E-3</v>
          </cell>
          <cell r="J159" t="str">
            <v>mt</v>
          </cell>
          <cell r="K159">
            <v>8440</v>
          </cell>
          <cell r="L159">
            <v>44.9</v>
          </cell>
          <cell r="M159">
            <v>76.400000000000006</v>
          </cell>
          <cell r="N159">
            <v>11.46</v>
          </cell>
          <cell r="O159">
            <v>87.86</v>
          </cell>
        </row>
        <row r="160">
          <cell r="D160" t="str">
            <v>Coolies</v>
          </cell>
          <cell r="E160">
            <v>0.1</v>
          </cell>
          <cell r="F160">
            <v>120</v>
          </cell>
          <cell r="G160">
            <v>12</v>
          </cell>
        </row>
        <row r="162">
          <cell r="B162" t="str">
            <v>12.5 mm thick c/s plaster for  1sqm.</v>
          </cell>
        </row>
        <row r="163">
          <cell r="A163" t="str">
            <v>12.1a</v>
          </cell>
          <cell r="B163" t="str">
            <v>in (1:2)  c/s mortar</v>
          </cell>
          <cell r="D163" t="str">
            <v>Mason</v>
          </cell>
          <cell r="E163">
            <v>0.12</v>
          </cell>
          <cell r="F163">
            <v>195</v>
          </cell>
          <cell r="G163">
            <v>23.4</v>
          </cell>
          <cell r="H163" t="str">
            <v>cement</v>
          </cell>
          <cell r="I163">
            <v>8.9999999999999993E-3</v>
          </cell>
          <cell r="J163" t="str">
            <v>MT</v>
          </cell>
          <cell r="K163">
            <v>8440</v>
          </cell>
          <cell r="L163">
            <v>75.959999999999994</v>
          </cell>
          <cell r="M163">
            <v>155.27000000000001</v>
          </cell>
          <cell r="N163">
            <v>23.29</v>
          </cell>
          <cell r="O163">
            <v>178.56</v>
          </cell>
        </row>
        <row r="164">
          <cell r="D164" t="str">
            <v>Labor</v>
          </cell>
          <cell r="E164">
            <v>0.16</v>
          </cell>
          <cell r="F164">
            <v>120</v>
          </cell>
          <cell r="G164">
            <v>19.2</v>
          </cell>
          <cell r="H164" t="str">
            <v>sand</v>
          </cell>
          <cell r="I164">
            <v>1.2200000000000001E-2</v>
          </cell>
          <cell r="J164" t="str">
            <v>cu.m.</v>
          </cell>
          <cell r="K164">
            <v>3008.95</v>
          </cell>
          <cell r="L164">
            <v>36.71</v>
          </cell>
        </row>
        <row r="166">
          <cell r="A166" t="str">
            <v>12.1b</v>
          </cell>
          <cell r="B166" t="str">
            <v>in (1:3) c/s mortar</v>
          </cell>
          <cell r="D166" t="str">
            <v>Mason</v>
          </cell>
          <cell r="E166">
            <v>0.12</v>
          </cell>
          <cell r="F166">
            <v>195</v>
          </cell>
          <cell r="G166">
            <v>23.4</v>
          </cell>
          <cell r="H166" t="str">
            <v>cement</v>
          </cell>
          <cell r="I166">
            <v>6.1999999999999998E-3</v>
          </cell>
          <cell r="J166" t="str">
            <v>MT</v>
          </cell>
          <cell r="K166">
            <v>8440</v>
          </cell>
          <cell r="L166">
            <v>52.33</v>
          </cell>
          <cell r="M166">
            <v>133.44</v>
          </cell>
          <cell r="N166">
            <v>20.02</v>
          </cell>
          <cell r="O166">
            <v>153.46</v>
          </cell>
        </row>
        <row r="167">
          <cell r="D167" t="str">
            <v>Labor</v>
          </cell>
          <cell r="E167">
            <v>0.16</v>
          </cell>
          <cell r="F167">
            <v>120</v>
          </cell>
          <cell r="G167">
            <v>19.2</v>
          </cell>
          <cell r="H167" t="str">
            <v>sand</v>
          </cell>
          <cell r="I167">
            <v>1.2800000000000001E-2</v>
          </cell>
          <cell r="J167" t="str">
            <v>cu.m.</v>
          </cell>
          <cell r="K167">
            <v>3008.95</v>
          </cell>
          <cell r="L167">
            <v>38.51</v>
          </cell>
        </row>
        <row r="169">
          <cell r="A169" t="str">
            <v>12.1c</v>
          </cell>
          <cell r="B169" t="str">
            <v>in (1:4) c/s mortar</v>
          </cell>
          <cell r="D169" t="str">
            <v>Mason</v>
          </cell>
          <cell r="E169">
            <v>0.12</v>
          </cell>
          <cell r="F169">
            <v>195</v>
          </cell>
          <cell r="G169">
            <v>23.4</v>
          </cell>
          <cell r="H169" t="str">
            <v>cement</v>
          </cell>
          <cell r="I169">
            <v>5.3800000000000002E-3</v>
          </cell>
          <cell r="J169" t="str">
            <v>MT</v>
          </cell>
          <cell r="K169">
            <v>8440</v>
          </cell>
          <cell r="L169">
            <v>45.41</v>
          </cell>
          <cell r="M169">
            <v>131.94</v>
          </cell>
          <cell r="N169">
            <v>19.79</v>
          </cell>
          <cell r="O169">
            <v>151.72999999999999</v>
          </cell>
        </row>
        <row r="170">
          <cell r="D170" t="str">
            <v>Labor</v>
          </cell>
          <cell r="E170">
            <v>0.16</v>
          </cell>
          <cell r="F170">
            <v>120</v>
          </cell>
          <cell r="G170">
            <v>19.2</v>
          </cell>
          <cell r="H170" t="str">
            <v>sand</v>
          </cell>
          <cell r="I170">
            <v>1.46E-2</v>
          </cell>
          <cell r="J170" t="str">
            <v>cu.m.</v>
          </cell>
          <cell r="K170">
            <v>3008.95</v>
          </cell>
          <cell r="L170">
            <v>43.93</v>
          </cell>
        </row>
        <row r="172">
          <cell r="B172" t="str">
            <v>20 mm thick c/s plaster for 1sqm.</v>
          </cell>
        </row>
        <row r="173">
          <cell r="A173" t="str">
            <v>12.4a1</v>
          </cell>
          <cell r="B173" t="str">
            <v>in (1:3) c/s mortar</v>
          </cell>
          <cell r="D173" t="str">
            <v>Mason</v>
          </cell>
          <cell r="E173">
            <v>0.14000000000000001</v>
          </cell>
          <cell r="F173">
            <v>195</v>
          </cell>
          <cell r="G173">
            <v>27.3</v>
          </cell>
          <cell r="H173" t="str">
            <v>cement</v>
          </cell>
          <cell r="I173">
            <v>9.5999999999999992E-3</v>
          </cell>
          <cell r="J173" t="str">
            <v>MT</v>
          </cell>
          <cell r="K173">
            <v>8440</v>
          </cell>
          <cell r="L173">
            <v>81.02</v>
          </cell>
          <cell r="M173">
            <v>189.79</v>
          </cell>
          <cell r="N173">
            <v>28.47</v>
          </cell>
          <cell r="O173">
            <v>218.26</v>
          </cell>
        </row>
        <row r="174">
          <cell r="D174" t="str">
            <v>Labor</v>
          </cell>
          <cell r="E174">
            <v>0.19</v>
          </cell>
          <cell r="F174">
            <v>120</v>
          </cell>
          <cell r="G174">
            <v>22.8</v>
          </cell>
          <cell r="H174" t="str">
            <v>sand</v>
          </cell>
          <cell r="I174">
            <v>1.95E-2</v>
          </cell>
          <cell r="J174" t="str">
            <v>cu.m.</v>
          </cell>
          <cell r="K174">
            <v>3008.95</v>
          </cell>
          <cell r="L174">
            <v>58.67</v>
          </cell>
        </row>
        <row r="176">
          <cell r="A176" t="str">
            <v>12.4a2</v>
          </cell>
          <cell r="B176" t="str">
            <v>in (1:3) c/s mortar with 2% WPC</v>
          </cell>
          <cell r="D176" t="str">
            <v>Mason</v>
          </cell>
          <cell r="E176">
            <v>0.14000000000000001</v>
          </cell>
          <cell r="F176">
            <v>195</v>
          </cell>
          <cell r="G176">
            <v>27.3</v>
          </cell>
          <cell r="H176" t="str">
            <v>cement</v>
          </cell>
          <cell r="I176">
            <v>9.5999999999999992E-3</v>
          </cell>
          <cell r="J176" t="str">
            <v>MT</v>
          </cell>
          <cell r="K176">
            <v>8440</v>
          </cell>
          <cell r="L176">
            <v>81.02</v>
          </cell>
          <cell r="M176">
            <v>199.79</v>
          </cell>
          <cell r="N176">
            <v>29.97</v>
          </cell>
          <cell r="O176">
            <v>229.76</v>
          </cell>
        </row>
        <row r="177">
          <cell r="D177" t="str">
            <v>Labor</v>
          </cell>
          <cell r="E177">
            <v>0.19</v>
          </cell>
          <cell r="F177">
            <v>120</v>
          </cell>
          <cell r="G177">
            <v>22.8</v>
          </cell>
          <cell r="H177" t="str">
            <v>sand</v>
          </cell>
          <cell r="I177">
            <v>1.95E-2</v>
          </cell>
          <cell r="J177" t="str">
            <v>cu.m.</v>
          </cell>
          <cell r="K177">
            <v>3008.95</v>
          </cell>
          <cell r="L177">
            <v>58.67</v>
          </cell>
        </row>
        <row r="178">
          <cell r="H178" t="str">
            <v>WPC</v>
          </cell>
          <cell r="I178">
            <v>0.2</v>
          </cell>
          <cell r="J178" t="str">
            <v>kg</v>
          </cell>
          <cell r="K178">
            <v>50</v>
          </cell>
          <cell r="L178">
            <v>10</v>
          </cell>
        </row>
        <row r="180">
          <cell r="A180" t="str">
            <v>12.4b</v>
          </cell>
          <cell r="B180" t="str">
            <v>in (1:4) c/s mortar</v>
          </cell>
          <cell r="D180" t="str">
            <v>Mason</v>
          </cell>
          <cell r="E180">
            <v>0.14000000000000001</v>
          </cell>
          <cell r="F180">
            <v>195</v>
          </cell>
          <cell r="G180">
            <v>27.3</v>
          </cell>
          <cell r="H180" t="str">
            <v>cement</v>
          </cell>
          <cell r="I180">
            <v>8.0999999999999996E-3</v>
          </cell>
          <cell r="J180" t="str">
            <v>MT</v>
          </cell>
          <cell r="K180">
            <v>8440</v>
          </cell>
          <cell r="L180">
            <v>68.36</v>
          </cell>
          <cell r="M180">
            <v>184.66</v>
          </cell>
          <cell r="N180">
            <v>27.7</v>
          </cell>
          <cell r="O180">
            <v>212.36</v>
          </cell>
        </row>
        <row r="181">
          <cell r="D181" t="str">
            <v>Labor</v>
          </cell>
          <cell r="E181">
            <v>0.19</v>
          </cell>
          <cell r="F181">
            <v>120</v>
          </cell>
          <cell r="G181">
            <v>22.8</v>
          </cell>
          <cell r="H181" t="str">
            <v>sand</v>
          </cell>
          <cell r="I181">
            <v>2.1999999999999999E-2</v>
          </cell>
          <cell r="J181" t="str">
            <v>cu.m.</v>
          </cell>
          <cell r="K181">
            <v>3008.95</v>
          </cell>
          <cell r="L181">
            <v>66.2</v>
          </cell>
        </row>
        <row r="183">
          <cell r="A183" t="str">
            <v>12.4c</v>
          </cell>
          <cell r="B183" t="str">
            <v>in (1:6) c/s mortar</v>
          </cell>
          <cell r="D183" t="str">
            <v>Mason</v>
          </cell>
          <cell r="E183">
            <v>0.14000000000000001</v>
          </cell>
          <cell r="F183">
            <v>195</v>
          </cell>
          <cell r="G183">
            <v>27.3</v>
          </cell>
          <cell r="H183" t="str">
            <v>cement</v>
          </cell>
          <cell r="I183">
            <v>5.7000000000000002E-3</v>
          </cell>
          <cell r="J183" t="str">
            <v>MT</v>
          </cell>
          <cell r="K183">
            <v>8440</v>
          </cell>
          <cell r="L183">
            <v>48.11</v>
          </cell>
          <cell r="M183">
            <v>168.92</v>
          </cell>
          <cell r="N183">
            <v>25.34</v>
          </cell>
          <cell r="O183">
            <v>194.26</v>
          </cell>
        </row>
        <row r="184">
          <cell r="D184" t="str">
            <v>Labor</v>
          </cell>
          <cell r="E184">
            <v>0.19</v>
          </cell>
          <cell r="F184">
            <v>120</v>
          </cell>
          <cell r="G184">
            <v>22.8</v>
          </cell>
          <cell r="H184" t="str">
            <v>sand</v>
          </cell>
          <cell r="I184">
            <v>2.35E-2</v>
          </cell>
          <cell r="J184" t="str">
            <v>cu.m.</v>
          </cell>
          <cell r="K184">
            <v>3008.95</v>
          </cell>
          <cell r="L184">
            <v>70.709999999999994</v>
          </cell>
        </row>
        <row r="186">
          <cell r="B186" t="str">
            <v>Cement (snowcem) paint for 1sqm.</v>
          </cell>
        </row>
        <row r="187">
          <cell r="A187" t="str">
            <v>13.4a</v>
          </cell>
          <cell r="B187" t="str">
            <v>a) Single coat</v>
          </cell>
          <cell r="D187" t="str">
            <v>Painter</v>
          </cell>
          <cell r="E187">
            <v>1.7000000000000001E-2</v>
          </cell>
          <cell r="F187">
            <v>195</v>
          </cell>
          <cell r="G187">
            <v>3.32</v>
          </cell>
          <cell r="H187" t="str">
            <v>snowcem</v>
          </cell>
          <cell r="I187">
            <v>0.3</v>
          </cell>
          <cell r="J187" t="str">
            <v>kg</v>
          </cell>
          <cell r="K187">
            <v>51.9</v>
          </cell>
          <cell r="L187">
            <v>15.57</v>
          </cell>
          <cell r="M187">
            <v>20.93</v>
          </cell>
          <cell r="N187">
            <v>3.14</v>
          </cell>
          <cell r="O187">
            <v>24.07</v>
          </cell>
        </row>
        <row r="188">
          <cell r="D188" t="str">
            <v>Helper</v>
          </cell>
          <cell r="E188">
            <v>1.7000000000000001E-2</v>
          </cell>
          <cell r="F188">
            <v>120</v>
          </cell>
          <cell r="G188">
            <v>2.04</v>
          </cell>
        </row>
        <row r="190">
          <cell r="A190" t="str">
            <v>13.4b</v>
          </cell>
          <cell r="B190" t="str">
            <v>b) Double coat</v>
          </cell>
          <cell r="D190" t="str">
            <v>Painter</v>
          </cell>
          <cell r="E190">
            <v>0.05</v>
          </cell>
          <cell r="F190">
            <v>195</v>
          </cell>
          <cell r="G190">
            <v>9.75</v>
          </cell>
          <cell r="H190" t="str">
            <v>snowcem</v>
          </cell>
          <cell r="I190">
            <v>0.48499999999999999</v>
          </cell>
          <cell r="J190" t="str">
            <v>kg</v>
          </cell>
          <cell r="K190">
            <v>51.9</v>
          </cell>
          <cell r="L190">
            <v>25.17</v>
          </cell>
          <cell r="M190">
            <v>40.92</v>
          </cell>
          <cell r="N190">
            <v>6.14</v>
          </cell>
          <cell r="O190">
            <v>47.06</v>
          </cell>
        </row>
        <row r="191">
          <cell r="D191" t="str">
            <v>Helper</v>
          </cell>
          <cell r="E191">
            <v>0.05</v>
          </cell>
          <cell r="F191">
            <v>120</v>
          </cell>
          <cell r="G191">
            <v>6</v>
          </cell>
        </row>
        <row r="193">
          <cell r="B193" t="str">
            <v>Readymade enamel paint work for 1sqm.</v>
          </cell>
        </row>
        <row r="194">
          <cell r="A194" t="str">
            <v>13.5a</v>
          </cell>
          <cell r="B194" t="str">
            <v>a) Primer coat</v>
          </cell>
          <cell r="D194" t="str">
            <v>Painter</v>
          </cell>
          <cell r="E194">
            <v>0.03</v>
          </cell>
          <cell r="F194">
            <v>195</v>
          </cell>
          <cell r="G194">
            <v>5.85</v>
          </cell>
          <cell r="H194" t="str">
            <v>Primer</v>
          </cell>
          <cell r="I194">
            <v>8.1000000000000003E-2</v>
          </cell>
          <cell r="J194" t="str">
            <v>ltr</v>
          </cell>
          <cell r="K194">
            <v>187.28</v>
          </cell>
          <cell r="L194">
            <v>15.17</v>
          </cell>
          <cell r="M194">
            <v>24.62</v>
          </cell>
          <cell r="N194">
            <v>3.69</v>
          </cell>
          <cell r="O194">
            <v>28.31</v>
          </cell>
        </row>
        <row r="195">
          <cell r="D195" t="str">
            <v>Labor</v>
          </cell>
          <cell r="E195">
            <v>0.03</v>
          </cell>
          <cell r="F195">
            <v>120</v>
          </cell>
          <cell r="G195">
            <v>3.6</v>
          </cell>
        </row>
        <row r="197">
          <cell r="A197" t="str">
            <v>13.5b</v>
          </cell>
          <cell r="B197" t="str">
            <v>b) Single (first coat)</v>
          </cell>
          <cell r="D197" t="str">
            <v>Painter</v>
          </cell>
          <cell r="E197">
            <v>0.05</v>
          </cell>
          <cell r="F197">
            <v>195</v>
          </cell>
          <cell r="G197">
            <v>9.75</v>
          </cell>
          <cell r="H197" t="str">
            <v>Enamel</v>
          </cell>
          <cell r="I197">
            <v>0.09</v>
          </cell>
          <cell r="J197" t="str">
            <v>ltr</v>
          </cell>
          <cell r="K197">
            <v>247.28</v>
          </cell>
          <cell r="L197">
            <v>22.26</v>
          </cell>
          <cell r="M197">
            <v>34.409999999999997</v>
          </cell>
          <cell r="N197">
            <v>5.16</v>
          </cell>
          <cell r="O197">
            <v>39.57</v>
          </cell>
        </row>
        <row r="198">
          <cell r="D198" t="str">
            <v>Helper</v>
          </cell>
          <cell r="E198">
            <v>0.02</v>
          </cell>
          <cell r="F198">
            <v>120</v>
          </cell>
          <cell r="G198">
            <v>2.4</v>
          </cell>
        </row>
        <row r="200">
          <cell r="A200" t="str">
            <v>13.5c</v>
          </cell>
          <cell r="B200" t="str">
            <v>c) Second  coat</v>
          </cell>
          <cell r="D200" t="str">
            <v>Painter</v>
          </cell>
          <cell r="E200">
            <v>0.04</v>
          </cell>
          <cell r="F200">
            <v>195</v>
          </cell>
          <cell r="G200">
            <v>7.8</v>
          </cell>
          <cell r="H200" t="str">
            <v>Enamel</v>
          </cell>
          <cell r="I200">
            <v>7.0000000000000007E-2</v>
          </cell>
          <cell r="J200" t="str">
            <v>ltr</v>
          </cell>
          <cell r="K200">
            <v>247.28</v>
          </cell>
          <cell r="L200">
            <v>17.309999999999999</v>
          </cell>
          <cell r="M200">
            <v>28.71</v>
          </cell>
          <cell r="N200">
            <v>4.3099999999999996</v>
          </cell>
          <cell r="O200">
            <v>33.020000000000003</v>
          </cell>
        </row>
        <row r="201">
          <cell r="D201" t="str">
            <v>Helper</v>
          </cell>
          <cell r="E201">
            <v>0.03</v>
          </cell>
          <cell r="F201">
            <v>120</v>
          </cell>
          <cell r="G201">
            <v>3.6</v>
          </cell>
        </row>
        <row r="202">
          <cell r="B202" t="str">
            <v>Bitumen painting for 1sqm</v>
          </cell>
        </row>
        <row r="203">
          <cell r="A203" t="str">
            <v>13.10a</v>
          </cell>
          <cell r="B203" t="str">
            <v>a) Single coat</v>
          </cell>
          <cell r="D203" t="str">
            <v>Painter</v>
          </cell>
          <cell r="E203">
            <v>1.4999999999999999E-2</v>
          </cell>
          <cell r="F203">
            <v>195</v>
          </cell>
          <cell r="G203">
            <v>2.93</v>
          </cell>
          <cell r="H203" t="str">
            <v>Bitumenpaint</v>
          </cell>
          <cell r="I203">
            <v>7.0000000000000007E-2</v>
          </cell>
          <cell r="J203" t="str">
            <v>lt</v>
          </cell>
          <cell r="K203">
            <v>31.68</v>
          </cell>
          <cell r="L203">
            <v>2.2200000000000002</v>
          </cell>
          <cell r="M203">
            <v>6.35</v>
          </cell>
          <cell r="N203">
            <v>0.95</v>
          </cell>
          <cell r="O203">
            <v>7.3</v>
          </cell>
        </row>
        <row r="204">
          <cell r="D204" t="str">
            <v>Helper</v>
          </cell>
          <cell r="E204">
            <v>0.01</v>
          </cell>
          <cell r="F204">
            <v>120</v>
          </cell>
          <cell r="G204">
            <v>1.2</v>
          </cell>
        </row>
        <row r="206">
          <cell r="A206" t="str">
            <v>13.10b</v>
          </cell>
          <cell r="B206" t="str">
            <v>b) Double coat</v>
          </cell>
          <cell r="D206" t="str">
            <v>Painter</v>
          </cell>
          <cell r="E206">
            <v>2.5000000000000001E-2</v>
          </cell>
          <cell r="F206">
            <v>195</v>
          </cell>
          <cell r="G206">
            <v>4.88</v>
          </cell>
          <cell r="H206" t="str">
            <v>Bitumenpaint</v>
          </cell>
          <cell r="I206">
            <v>0.12</v>
          </cell>
          <cell r="J206" t="str">
            <v>lt</v>
          </cell>
          <cell r="K206">
            <v>31.68</v>
          </cell>
          <cell r="L206">
            <v>3.8</v>
          </cell>
          <cell r="M206">
            <v>11.08</v>
          </cell>
          <cell r="N206">
            <v>1.66</v>
          </cell>
          <cell r="O206">
            <v>12.74</v>
          </cell>
        </row>
        <row r="207">
          <cell r="D207" t="str">
            <v>Helper</v>
          </cell>
          <cell r="E207">
            <v>0.02</v>
          </cell>
          <cell r="F207">
            <v>120</v>
          </cell>
          <cell r="G207">
            <v>2.4</v>
          </cell>
        </row>
        <row r="209">
          <cell r="B209" t="str">
            <v>Flushrule pointing on RR Masonry wall for 1sqm.</v>
          </cell>
        </row>
        <row r="210">
          <cell r="A210" t="str">
            <v>14.2a</v>
          </cell>
          <cell r="B210" t="str">
            <v>in (1:1) c/s mortar</v>
          </cell>
          <cell r="D210" t="str">
            <v>Mason</v>
          </cell>
          <cell r="E210">
            <v>0.1</v>
          </cell>
          <cell r="F210">
            <v>195</v>
          </cell>
          <cell r="G210">
            <v>19.5</v>
          </cell>
          <cell r="H210" t="str">
            <v>cement</v>
          </cell>
          <cell r="I210">
            <v>6.0000000000000001E-3</v>
          </cell>
          <cell r="J210" t="str">
            <v>mt</v>
          </cell>
          <cell r="K210">
            <v>8440</v>
          </cell>
          <cell r="L210">
            <v>50.64</v>
          </cell>
          <cell r="M210">
            <v>98.98</v>
          </cell>
          <cell r="N210">
            <v>14.85</v>
          </cell>
          <cell r="O210">
            <v>113.83</v>
          </cell>
        </row>
        <row r="211">
          <cell r="D211" t="str">
            <v>Labor</v>
          </cell>
          <cell r="E211">
            <v>0.14000000000000001</v>
          </cell>
          <cell r="F211">
            <v>120</v>
          </cell>
          <cell r="G211">
            <v>16.8</v>
          </cell>
          <cell r="H211" t="str">
            <v>sand</v>
          </cell>
          <cell r="I211">
            <v>4.0000000000000001E-3</v>
          </cell>
          <cell r="J211" t="str">
            <v>cu.m.</v>
          </cell>
          <cell r="K211">
            <v>3008.95</v>
          </cell>
          <cell r="L211">
            <v>12.04</v>
          </cell>
        </row>
        <row r="213">
          <cell r="A213" t="str">
            <v>14.2b</v>
          </cell>
          <cell r="B213" t="str">
            <v>in (1:2) c/s mortar</v>
          </cell>
          <cell r="D213" t="str">
            <v>Mason</v>
          </cell>
          <cell r="E213">
            <v>0.1</v>
          </cell>
          <cell r="F213">
            <v>195</v>
          </cell>
          <cell r="G213">
            <v>19.5</v>
          </cell>
          <cell r="H213" t="str">
            <v>cement</v>
          </cell>
          <cell r="I213">
            <v>4.0000000000000001E-3</v>
          </cell>
          <cell r="J213" t="str">
            <v>mt</v>
          </cell>
          <cell r="K213">
            <v>8440</v>
          </cell>
          <cell r="L213">
            <v>33.76</v>
          </cell>
          <cell r="M213">
            <v>88.11</v>
          </cell>
          <cell r="N213">
            <v>13.22</v>
          </cell>
          <cell r="O213">
            <v>101.33</v>
          </cell>
        </row>
        <row r="214">
          <cell r="D214" t="str">
            <v>Labor</v>
          </cell>
          <cell r="E214">
            <v>0.14000000000000001</v>
          </cell>
          <cell r="F214">
            <v>120</v>
          </cell>
          <cell r="G214">
            <v>16.8</v>
          </cell>
          <cell r="H214" t="str">
            <v>sand</v>
          </cell>
          <cell r="I214">
            <v>6.0000000000000001E-3</v>
          </cell>
          <cell r="J214" t="str">
            <v>cu.m.</v>
          </cell>
          <cell r="K214">
            <v>3008.95</v>
          </cell>
          <cell r="L214">
            <v>18.05</v>
          </cell>
        </row>
        <row r="216">
          <cell r="A216" t="str">
            <v>14.2c</v>
          </cell>
          <cell r="B216" t="str">
            <v>in (1:3) c/s mortar</v>
          </cell>
          <cell r="D216" t="str">
            <v>Mason</v>
          </cell>
          <cell r="E216">
            <v>0.1</v>
          </cell>
          <cell r="F216">
            <v>195</v>
          </cell>
          <cell r="G216">
            <v>19.5</v>
          </cell>
          <cell r="H216" t="str">
            <v>cement</v>
          </cell>
          <cell r="I216">
            <v>3.0000000000000001E-3</v>
          </cell>
          <cell r="J216" t="str">
            <v>mt</v>
          </cell>
          <cell r="K216">
            <v>8440</v>
          </cell>
          <cell r="L216">
            <v>25.32</v>
          </cell>
          <cell r="M216">
            <v>79.67</v>
          </cell>
          <cell r="N216">
            <v>11.95</v>
          </cell>
          <cell r="O216">
            <v>91.62</v>
          </cell>
        </row>
        <row r="217">
          <cell r="D217" t="str">
            <v>Labor</v>
          </cell>
          <cell r="E217">
            <v>0.14000000000000001</v>
          </cell>
          <cell r="F217">
            <v>120</v>
          </cell>
          <cell r="G217">
            <v>16.8</v>
          </cell>
          <cell r="H217" t="str">
            <v>sand</v>
          </cell>
          <cell r="I217">
            <v>6.0000000000000001E-3</v>
          </cell>
          <cell r="J217" t="str">
            <v>cu.m.</v>
          </cell>
          <cell r="K217">
            <v>3008.95</v>
          </cell>
          <cell r="L217">
            <v>18.05</v>
          </cell>
        </row>
        <row r="219">
          <cell r="A219" t="str">
            <v>16.1b</v>
          </cell>
          <cell r="B219" t="str">
            <v>Gabion making incl. cutting, netting hexagonal</v>
          </cell>
          <cell r="D219" t="str">
            <v>Skilled</v>
          </cell>
          <cell r="E219">
            <v>0.7</v>
          </cell>
          <cell r="F219">
            <v>195</v>
          </cell>
          <cell r="G219">
            <v>136.5</v>
          </cell>
          <cell r="H219" t="str">
            <v>GI wire 10 swg</v>
          </cell>
          <cell r="I219">
            <v>41.3</v>
          </cell>
          <cell r="J219" t="str">
            <v>kg</v>
          </cell>
          <cell r="K219">
            <v>54.4</v>
          </cell>
          <cell r="L219">
            <v>2246.7199999999998</v>
          </cell>
          <cell r="M219">
            <v>2639.86</v>
          </cell>
          <cell r="N219">
            <v>395.98</v>
          </cell>
          <cell r="O219">
            <v>3035.84</v>
          </cell>
        </row>
        <row r="220">
          <cell r="B220" t="str">
            <v>mesh size 80x100mm using mesh wire 10swg,</v>
          </cell>
          <cell r="D220" t="str">
            <v>Unskilled</v>
          </cell>
          <cell r="E220">
            <v>0.28000000000000003</v>
          </cell>
          <cell r="F220">
            <v>120</v>
          </cell>
          <cell r="G220">
            <v>33.6</v>
          </cell>
          <cell r="H220" t="str">
            <v>Selvage wire 7 swg</v>
          </cell>
          <cell r="I220">
            <v>4.0999999999999996</v>
          </cell>
          <cell r="J220" t="str">
            <v>kg</v>
          </cell>
          <cell r="K220">
            <v>54.4</v>
          </cell>
          <cell r="L220">
            <v>223.04</v>
          </cell>
        </row>
        <row r="221">
          <cell r="B221" t="str">
            <v>selvage wire 7 swg for box size (3x1x1)m</v>
          </cell>
        </row>
        <row r="223">
          <cell r="A223" t="str">
            <v>16.6b</v>
          </cell>
          <cell r="B223" t="str">
            <v>Gabion box placing, stretching, binding &amp;</v>
          </cell>
          <cell r="D223" t="str">
            <v>Unskilled</v>
          </cell>
          <cell r="E223">
            <v>0.6</v>
          </cell>
          <cell r="F223">
            <v>120</v>
          </cell>
          <cell r="G223">
            <v>72</v>
          </cell>
          <cell r="H223" t="str">
            <v>GI plain wire 12 swg</v>
          </cell>
          <cell r="I223">
            <v>1.3</v>
          </cell>
          <cell r="J223" t="str">
            <v>kg</v>
          </cell>
          <cell r="K223">
            <v>54.4</v>
          </cell>
          <cell r="L223">
            <v>70.72</v>
          </cell>
          <cell r="M223">
            <v>142.72</v>
          </cell>
          <cell r="N223">
            <v>21.41</v>
          </cell>
          <cell r="O223">
            <v>164.13</v>
          </cell>
        </row>
        <row r="224">
          <cell r="B224" t="str">
            <v>closing from top for box size (3x1x1)</v>
          </cell>
        </row>
        <row r="226">
          <cell r="A226" t="str">
            <v>16.5f</v>
          </cell>
          <cell r="B226" t="str">
            <v>Gabion making incl. cutting, netting hexagonal</v>
          </cell>
          <cell r="D226" t="str">
            <v>Skilled</v>
          </cell>
          <cell r="E226">
            <v>0.37</v>
          </cell>
          <cell r="F226">
            <v>195</v>
          </cell>
          <cell r="G226">
            <v>72.150000000000006</v>
          </cell>
          <cell r="H226" t="str">
            <v>GI wire 10 swg</v>
          </cell>
          <cell r="I226">
            <v>19.75</v>
          </cell>
          <cell r="J226" t="str">
            <v>kg</v>
          </cell>
          <cell r="K226">
            <v>37.380000000000003</v>
          </cell>
          <cell r="L226">
            <v>738.26</v>
          </cell>
          <cell r="M226">
            <v>942.95</v>
          </cell>
          <cell r="N226">
            <v>141.44</v>
          </cell>
          <cell r="O226">
            <v>1084.3900000000001</v>
          </cell>
        </row>
        <row r="227">
          <cell r="B227" t="str">
            <v>mesh size 100x120 using mesh wire 10swg,</v>
          </cell>
          <cell r="D227" t="str">
            <v>Unskilled</v>
          </cell>
          <cell r="E227">
            <v>0.17</v>
          </cell>
          <cell r="F227">
            <v>120</v>
          </cell>
          <cell r="G227">
            <v>20.399999999999999</v>
          </cell>
          <cell r="H227" t="str">
            <v>Selvage wire 7 swg</v>
          </cell>
          <cell r="I227">
            <v>3</v>
          </cell>
          <cell r="J227" t="str">
            <v>kg</v>
          </cell>
          <cell r="K227">
            <v>37.380000000000003</v>
          </cell>
          <cell r="L227">
            <v>112.14</v>
          </cell>
        </row>
        <row r="228">
          <cell r="B228" t="str">
            <v>selvage wire 7 swg for box size (3x1x0.3)m</v>
          </cell>
        </row>
        <row r="230">
          <cell r="A230" t="str">
            <v>16.8f</v>
          </cell>
          <cell r="B230" t="str">
            <v>Gabion box placing, stretching, binding &amp;</v>
          </cell>
          <cell r="D230" t="str">
            <v>Unskilled</v>
          </cell>
          <cell r="E230">
            <v>0.18</v>
          </cell>
          <cell r="F230">
            <v>120</v>
          </cell>
          <cell r="G230">
            <v>21.6</v>
          </cell>
          <cell r="H230" t="str">
            <v>GI plain wire 12 swg</v>
          </cell>
          <cell r="I230">
            <v>0.7</v>
          </cell>
          <cell r="J230" t="str">
            <v>kg</v>
          </cell>
          <cell r="K230">
            <v>37.380000000000003</v>
          </cell>
          <cell r="L230">
            <v>26.17</v>
          </cell>
          <cell r="M230">
            <v>47.77</v>
          </cell>
          <cell r="N230">
            <v>7.17</v>
          </cell>
          <cell r="O230">
            <v>54.94</v>
          </cell>
        </row>
        <row r="231">
          <cell r="B231" t="str">
            <v>closing from top for box size (3x1x0.3)</v>
          </cell>
        </row>
        <row r="233">
          <cell r="A233">
            <v>16.11</v>
          </cell>
          <cell r="B233" t="str">
            <v>Stone filling in gabion box for 1cum.</v>
          </cell>
          <cell r="D233" t="str">
            <v>Unskilled</v>
          </cell>
          <cell r="E233">
            <v>0.5</v>
          </cell>
          <cell r="F233">
            <v>120</v>
          </cell>
          <cell r="G233">
            <v>60</v>
          </cell>
          <cell r="H233" t="str">
            <v>Boulder stone</v>
          </cell>
          <cell r="I233">
            <v>1</v>
          </cell>
          <cell r="J233" t="str">
            <v>cum</v>
          </cell>
          <cell r="K233">
            <v>608</v>
          </cell>
          <cell r="L233">
            <v>608</v>
          </cell>
          <cell r="M233">
            <v>668</v>
          </cell>
          <cell r="N233">
            <v>100.2</v>
          </cell>
          <cell r="O233">
            <v>768.2</v>
          </cell>
        </row>
        <row r="235">
          <cell r="B235" t="str">
            <v>Laying and jointing (butweld) of HDPE pipes</v>
          </cell>
        </row>
        <row r="236">
          <cell r="B236" t="str">
            <v>for 1 m length</v>
          </cell>
        </row>
        <row r="237">
          <cell r="A237" t="str">
            <v>17.2a</v>
          </cell>
          <cell r="B237" t="str">
            <v>20 mm 25 mm OD. Pipe</v>
          </cell>
          <cell r="D237" t="str">
            <v>Plumber</v>
          </cell>
          <cell r="E237">
            <v>1E-3</v>
          </cell>
          <cell r="F237">
            <v>195</v>
          </cell>
          <cell r="G237">
            <v>0.2</v>
          </cell>
          <cell r="H237" t="str">
            <v xml:space="preserve"> Tools</v>
          </cell>
          <cell r="I237">
            <v>1E-3</v>
          </cell>
          <cell r="J237" t="str">
            <v>day</v>
          </cell>
          <cell r="K237">
            <v>50</v>
          </cell>
          <cell r="L237">
            <v>0.05</v>
          </cell>
          <cell r="M237">
            <v>0.63</v>
          </cell>
          <cell r="N237">
            <v>0.09</v>
          </cell>
          <cell r="O237">
            <v>0.72</v>
          </cell>
        </row>
        <row r="238">
          <cell r="D238" t="str">
            <v>Helper</v>
          </cell>
          <cell r="E238">
            <v>1E-3</v>
          </cell>
          <cell r="F238">
            <v>115</v>
          </cell>
          <cell r="G238">
            <v>0.12</v>
          </cell>
          <cell r="H238" t="str">
            <v>fuel</v>
          </cell>
          <cell r="I238">
            <v>2.5000000000000001E-4</v>
          </cell>
          <cell r="J238" t="str">
            <v>ltr</v>
          </cell>
          <cell r="K238">
            <v>55.52</v>
          </cell>
          <cell r="L238">
            <v>0.01</v>
          </cell>
        </row>
        <row r="239">
          <cell r="D239" t="str">
            <v>Labour</v>
          </cell>
          <cell r="E239">
            <v>2E-3</v>
          </cell>
          <cell r="F239">
            <v>120</v>
          </cell>
          <cell r="G239">
            <v>0.24</v>
          </cell>
          <cell r="H239" t="str">
            <v>Miscel. Expenses</v>
          </cell>
          <cell r="I239" t="str">
            <v>2.5% of lab</v>
          </cell>
          <cell r="L239">
            <v>0.01</v>
          </cell>
        </row>
        <row r="241">
          <cell r="A241" t="str">
            <v>17.2b</v>
          </cell>
          <cell r="B241" t="str">
            <v>32 mm OD Pipe</v>
          </cell>
          <cell r="D241" t="str">
            <v>Plumber</v>
          </cell>
          <cell r="E241">
            <v>1E-3</v>
          </cell>
          <cell r="F241">
            <v>195</v>
          </cell>
          <cell r="G241">
            <v>0.2</v>
          </cell>
          <cell r="H241" t="str">
            <v xml:space="preserve"> Tools</v>
          </cell>
          <cell r="I241">
            <v>1E-3</v>
          </cell>
          <cell r="J241" t="str">
            <v>day</v>
          </cell>
          <cell r="K241">
            <v>50</v>
          </cell>
          <cell r="L241">
            <v>0.05</v>
          </cell>
          <cell r="M241">
            <v>0.77</v>
          </cell>
          <cell r="N241">
            <v>0.12</v>
          </cell>
          <cell r="O241">
            <v>0.89</v>
          </cell>
        </row>
        <row r="242">
          <cell r="D242" t="str">
            <v>Helper</v>
          </cell>
          <cell r="E242">
            <v>1E-3</v>
          </cell>
          <cell r="F242">
            <v>115</v>
          </cell>
          <cell r="G242">
            <v>0.12</v>
          </cell>
          <cell r="H242" t="str">
            <v>fuel</v>
          </cell>
          <cell r="I242">
            <v>2.9999999999999997E-4</v>
          </cell>
          <cell r="J242" t="str">
            <v>ltr</v>
          </cell>
          <cell r="K242">
            <v>55.52</v>
          </cell>
          <cell r="L242">
            <v>0.02</v>
          </cell>
        </row>
        <row r="243">
          <cell r="D243" t="str">
            <v>Labour</v>
          </cell>
          <cell r="E243">
            <v>3.0000000000000001E-3</v>
          </cell>
          <cell r="F243">
            <v>120</v>
          </cell>
          <cell r="G243">
            <v>0.36</v>
          </cell>
          <cell r="H243" t="str">
            <v>Miscel. Expenses</v>
          </cell>
          <cell r="I243" t="str">
            <v>2.5% of lab</v>
          </cell>
          <cell r="L243">
            <v>0.02</v>
          </cell>
        </row>
        <row r="244">
          <cell r="G244">
            <v>0.68</v>
          </cell>
        </row>
        <row r="245">
          <cell r="A245" t="str">
            <v>17.2c</v>
          </cell>
          <cell r="B245" t="str">
            <v>40 &amp; 50 mm OD Pipe</v>
          </cell>
          <cell r="D245" t="str">
            <v>Plumber</v>
          </cell>
          <cell r="E245">
            <v>2E-3</v>
          </cell>
          <cell r="F245">
            <v>195</v>
          </cell>
          <cell r="G245">
            <v>0.39</v>
          </cell>
          <cell r="H245" t="str">
            <v xml:space="preserve"> Tools</v>
          </cell>
          <cell r="I245">
            <v>1E-3</v>
          </cell>
          <cell r="J245" t="str">
            <v>day</v>
          </cell>
          <cell r="K245">
            <v>50</v>
          </cell>
          <cell r="L245">
            <v>0.05</v>
          </cell>
          <cell r="M245">
            <v>1.07</v>
          </cell>
          <cell r="N245">
            <v>0.16</v>
          </cell>
          <cell r="O245">
            <v>1.23</v>
          </cell>
        </row>
        <row r="246">
          <cell r="D246" t="str">
            <v>Helper</v>
          </cell>
          <cell r="E246">
            <v>2E-3</v>
          </cell>
          <cell r="F246">
            <v>115</v>
          </cell>
          <cell r="G246">
            <v>0.23</v>
          </cell>
          <cell r="H246" t="str">
            <v>fuel</v>
          </cell>
          <cell r="I246">
            <v>4.0000000000000002E-4</v>
          </cell>
          <cell r="J246" t="str">
            <v>ltr</v>
          </cell>
          <cell r="K246">
            <v>55.52</v>
          </cell>
          <cell r="L246">
            <v>0.02</v>
          </cell>
        </row>
        <row r="247">
          <cell r="D247" t="str">
            <v>Labour</v>
          </cell>
          <cell r="E247">
            <v>3.0000000000000001E-3</v>
          </cell>
          <cell r="F247">
            <v>120</v>
          </cell>
          <cell r="G247">
            <v>0.36</v>
          </cell>
          <cell r="H247" t="str">
            <v>Miscel. Expenses</v>
          </cell>
          <cell r="I247" t="str">
            <v>2.5% of lab</v>
          </cell>
          <cell r="L247">
            <v>0.02</v>
          </cell>
        </row>
        <row r="248">
          <cell r="G248">
            <v>0.98</v>
          </cell>
        </row>
        <row r="249">
          <cell r="A249" t="str">
            <v>17.2d</v>
          </cell>
          <cell r="B249" t="str">
            <v>63-90mm OD Pipe</v>
          </cell>
          <cell r="D249" t="str">
            <v>Plumber</v>
          </cell>
          <cell r="E249">
            <v>0.02</v>
          </cell>
          <cell r="F249">
            <v>195</v>
          </cell>
          <cell r="G249">
            <v>3.9</v>
          </cell>
          <cell r="H249" t="str">
            <v xml:space="preserve"> Tools</v>
          </cell>
          <cell r="I249">
            <v>0.01</v>
          </cell>
          <cell r="J249" t="str">
            <v>day</v>
          </cell>
          <cell r="K249">
            <v>50</v>
          </cell>
          <cell r="L249">
            <v>0.5</v>
          </cell>
          <cell r="M249">
            <v>12.34</v>
          </cell>
          <cell r="N249">
            <v>1.85</v>
          </cell>
          <cell r="O249">
            <v>14.19</v>
          </cell>
        </row>
        <row r="250">
          <cell r="D250" t="str">
            <v>Helper</v>
          </cell>
          <cell r="E250">
            <v>0.02</v>
          </cell>
          <cell r="F250">
            <v>115</v>
          </cell>
          <cell r="G250">
            <v>2.2999999999999998</v>
          </cell>
          <cell r="H250" t="str">
            <v>fuel</v>
          </cell>
          <cell r="I250">
            <v>0.01</v>
          </cell>
          <cell r="J250" t="str">
            <v>ltr</v>
          </cell>
          <cell r="K250">
            <v>55.52</v>
          </cell>
          <cell r="L250">
            <v>0.56000000000000005</v>
          </cell>
        </row>
        <row r="251">
          <cell r="D251" t="str">
            <v>Labour</v>
          </cell>
          <cell r="E251">
            <v>0.04</v>
          </cell>
          <cell r="F251">
            <v>120</v>
          </cell>
          <cell r="G251">
            <v>4.8</v>
          </cell>
          <cell r="H251" t="str">
            <v>Miscel. Expenses</v>
          </cell>
          <cell r="I251" t="str">
            <v>2.5% of lab</v>
          </cell>
          <cell r="L251">
            <v>0.28000000000000003</v>
          </cell>
        </row>
        <row r="252">
          <cell r="G252">
            <v>11</v>
          </cell>
        </row>
        <row r="253">
          <cell r="A253" t="str">
            <v>17-4a</v>
          </cell>
          <cell r="B253" t="str">
            <v>GI pipe laying including lead 500m</v>
          </cell>
        </row>
        <row r="254">
          <cell r="A254" t="str">
            <v>17.4a1</v>
          </cell>
          <cell r="B254" t="str">
            <v>1/2" &amp; 3/4"  I.D.</v>
          </cell>
          <cell r="D254" t="str">
            <v>Plumber</v>
          </cell>
          <cell r="E254">
            <v>1.7000000000000001E-2</v>
          </cell>
          <cell r="F254">
            <v>195</v>
          </cell>
          <cell r="G254">
            <v>3.32</v>
          </cell>
          <cell r="H254" t="str">
            <v>Read lead, hemp etc.</v>
          </cell>
          <cell r="L254">
            <v>1.1100000000000001</v>
          </cell>
          <cell r="M254">
            <v>12.47</v>
          </cell>
          <cell r="N254">
            <v>1.87</v>
          </cell>
          <cell r="O254">
            <v>14.34</v>
          </cell>
        </row>
        <row r="255">
          <cell r="D255" t="str">
            <v>Helper</v>
          </cell>
          <cell r="E255">
            <v>3.3000000000000002E-2</v>
          </cell>
          <cell r="F255">
            <v>115</v>
          </cell>
          <cell r="G255">
            <v>3.8</v>
          </cell>
          <cell r="H255" t="str">
            <v>@10% of labour cost</v>
          </cell>
        </row>
        <row r="256">
          <cell r="D256" t="str">
            <v>Labour</v>
          </cell>
          <cell r="E256">
            <v>3.3000000000000002E-2</v>
          </cell>
          <cell r="F256">
            <v>120</v>
          </cell>
          <cell r="G256">
            <v>3.96</v>
          </cell>
          <cell r="H256" t="str">
            <v>cont. 2.5 % of cost</v>
          </cell>
          <cell r="L256">
            <v>0.28000000000000003</v>
          </cell>
        </row>
        <row r="258">
          <cell r="A258" t="str">
            <v>17.4a2</v>
          </cell>
          <cell r="B258" t="str">
            <v>1" &amp; 1 1/4" ID pipes</v>
          </cell>
          <cell r="D258" t="str">
            <v>Plumber</v>
          </cell>
          <cell r="E258">
            <v>1.7000000000000001E-2</v>
          </cell>
          <cell r="F258">
            <v>195</v>
          </cell>
          <cell r="G258">
            <v>3.32</v>
          </cell>
          <cell r="H258" t="str">
            <v>Read lead, hemp etc.</v>
          </cell>
          <cell r="L258">
            <v>1.51</v>
          </cell>
          <cell r="M258">
            <v>16.96</v>
          </cell>
          <cell r="N258">
            <v>2.54</v>
          </cell>
          <cell r="O258">
            <v>19.5</v>
          </cell>
        </row>
        <row r="259">
          <cell r="D259" t="str">
            <v>Helper</v>
          </cell>
          <cell r="E259">
            <v>0.05</v>
          </cell>
          <cell r="F259">
            <v>115</v>
          </cell>
          <cell r="G259">
            <v>5.75</v>
          </cell>
          <cell r="H259" t="str">
            <v>@10% of labour cost</v>
          </cell>
        </row>
        <row r="260">
          <cell r="D260" t="str">
            <v>Labour</v>
          </cell>
          <cell r="E260">
            <v>0.05</v>
          </cell>
          <cell r="F260">
            <v>120</v>
          </cell>
          <cell r="G260">
            <v>6</v>
          </cell>
          <cell r="H260" t="str">
            <v>cont. 2.5 % of cost</v>
          </cell>
          <cell r="L260">
            <v>0.38</v>
          </cell>
        </row>
        <row r="262">
          <cell r="A262" t="str">
            <v>17.4a3</v>
          </cell>
          <cell r="B262" t="str">
            <v>1 1/2" &amp; 2" ID pipes</v>
          </cell>
          <cell r="D262" t="str">
            <v>Plumber</v>
          </cell>
          <cell r="E262">
            <v>2.5000000000000001E-2</v>
          </cell>
          <cell r="F262">
            <v>195</v>
          </cell>
          <cell r="G262">
            <v>4.88</v>
          </cell>
          <cell r="H262" t="str">
            <v>Read lead, hemp etc.</v>
          </cell>
          <cell r="L262">
            <v>2.06</v>
          </cell>
          <cell r="M262">
            <v>23.12</v>
          </cell>
          <cell r="N262">
            <v>3.47</v>
          </cell>
          <cell r="O262">
            <v>26.59</v>
          </cell>
        </row>
        <row r="263">
          <cell r="D263" t="str">
            <v>Helper</v>
          </cell>
          <cell r="E263">
            <v>6.6666666666666693E-2</v>
          </cell>
          <cell r="F263">
            <v>115</v>
          </cell>
          <cell r="G263">
            <v>7.67</v>
          </cell>
          <cell r="H263" t="str">
            <v>@10% of labour cost</v>
          </cell>
        </row>
        <row r="264">
          <cell r="D264" t="str">
            <v>Labour</v>
          </cell>
          <cell r="E264">
            <v>6.6666666666666693E-2</v>
          </cell>
          <cell r="F264">
            <v>120</v>
          </cell>
          <cell r="G264">
            <v>8</v>
          </cell>
          <cell r="H264" t="str">
            <v>cont. 2.5 % of cost</v>
          </cell>
          <cell r="L264">
            <v>0.51</v>
          </cell>
        </row>
        <row r="266">
          <cell r="A266" t="str">
            <v>17.4a4</v>
          </cell>
          <cell r="B266" t="str">
            <v>2 1/2" &amp; 3"  I.D.</v>
          </cell>
          <cell r="D266" t="str">
            <v>Plumber</v>
          </cell>
          <cell r="E266">
            <v>4.1666666666666699E-2</v>
          </cell>
          <cell r="F266">
            <v>195</v>
          </cell>
          <cell r="G266">
            <v>8.1300000000000008</v>
          </cell>
          <cell r="H266" t="str">
            <v>Read lead, hemp etc.</v>
          </cell>
          <cell r="L266">
            <v>2.78</v>
          </cell>
          <cell r="M266">
            <v>31.28</v>
          </cell>
          <cell r="N266">
            <v>4.6900000000000004</v>
          </cell>
          <cell r="O266">
            <v>35.97</v>
          </cell>
        </row>
        <row r="267">
          <cell r="D267" t="str">
            <v>Helper</v>
          </cell>
          <cell r="E267">
            <v>6.6666666666666693E-2</v>
          </cell>
          <cell r="F267">
            <v>115</v>
          </cell>
          <cell r="G267">
            <v>7.67</v>
          </cell>
          <cell r="H267" t="str">
            <v>@10% of labour cost</v>
          </cell>
        </row>
        <row r="268">
          <cell r="D268" t="str">
            <v>Labour</v>
          </cell>
          <cell r="E268">
            <v>0.1</v>
          </cell>
          <cell r="F268">
            <v>120</v>
          </cell>
          <cell r="G268">
            <v>12</v>
          </cell>
          <cell r="H268" t="str">
            <v>cont. 2.5 % of cost</v>
          </cell>
          <cell r="L268">
            <v>0.7</v>
          </cell>
        </row>
        <row r="269">
          <cell r="A269" t="str">
            <v>17.4a5</v>
          </cell>
          <cell r="B269" t="str">
            <v>4"  ID pipes</v>
          </cell>
          <cell r="D269" t="str">
            <v>Plumber</v>
          </cell>
          <cell r="E269">
            <v>5.83333333333333E-2</v>
          </cell>
          <cell r="F269">
            <v>195</v>
          </cell>
          <cell r="G269">
            <v>11.38</v>
          </cell>
          <cell r="H269" t="str">
            <v>Read lead, hemp etc.</v>
          </cell>
          <cell r="L269">
            <v>3.51</v>
          </cell>
          <cell r="M269">
            <v>39.44</v>
          </cell>
          <cell r="N269">
            <v>5.92</v>
          </cell>
          <cell r="O269">
            <v>45.36</v>
          </cell>
        </row>
        <row r="270">
          <cell r="D270" t="str">
            <v>Helper</v>
          </cell>
          <cell r="E270">
            <v>6.6666666666666693E-2</v>
          </cell>
          <cell r="F270">
            <v>115</v>
          </cell>
          <cell r="G270">
            <v>7.67</v>
          </cell>
          <cell r="H270" t="str">
            <v>@10% of labour cost</v>
          </cell>
        </row>
        <row r="271">
          <cell r="D271" t="str">
            <v>Labour</v>
          </cell>
          <cell r="E271">
            <v>0.133333333333333</v>
          </cell>
          <cell r="F271">
            <v>120</v>
          </cell>
          <cell r="G271">
            <v>16</v>
          </cell>
          <cell r="H271" t="str">
            <v>cont. 2.5 % of cost</v>
          </cell>
          <cell r="L271">
            <v>0.88</v>
          </cell>
        </row>
        <row r="273">
          <cell r="A273" t="str">
            <v>17.4a6</v>
          </cell>
          <cell r="B273" t="str">
            <v>5"  ID pipes</v>
          </cell>
          <cell r="D273" t="str">
            <v>Plumber</v>
          </cell>
          <cell r="E273">
            <v>6.6666666666666693E-2</v>
          </cell>
          <cell r="F273">
            <v>195</v>
          </cell>
          <cell r="G273">
            <v>13</v>
          </cell>
          <cell r="H273" t="str">
            <v>Read lead, hemp etc.</v>
          </cell>
          <cell r="L273">
            <v>4.26</v>
          </cell>
          <cell r="M273">
            <v>47.9</v>
          </cell>
          <cell r="N273">
            <v>7.19</v>
          </cell>
          <cell r="O273">
            <v>55.09</v>
          </cell>
        </row>
        <row r="274">
          <cell r="D274" t="str">
            <v>Helper</v>
          </cell>
          <cell r="E274">
            <v>8.3333333333333301E-2</v>
          </cell>
          <cell r="F274">
            <v>115</v>
          </cell>
          <cell r="G274">
            <v>9.58</v>
          </cell>
          <cell r="H274" t="str">
            <v>@10% of labour cost</v>
          </cell>
        </row>
        <row r="275">
          <cell r="D275" t="str">
            <v>Labour</v>
          </cell>
          <cell r="E275">
            <v>0.16666666666666699</v>
          </cell>
          <cell r="F275">
            <v>120</v>
          </cell>
          <cell r="G275">
            <v>20</v>
          </cell>
          <cell r="H275" t="str">
            <v>cont. 2.5 % of cost</v>
          </cell>
          <cell r="L275">
            <v>1.06</v>
          </cell>
        </row>
        <row r="276">
          <cell r="A276">
            <v>18.11</v>
          </cell>
          <cell r="B276" t="str">
            <v>Laying polythene sheet 500swg on and</v>
          </cell>
          <cell r="D276" t="str">
            <v>Skilled</v>
          </cell>
          <cell r="E276">
            <v>0.06</v>
          </cell>
          <cell r="F276">
            <v>195</v>
          </cell>
          <cell r="G276">
            <v>11.7</v>
          </cell>
          <cell r="H276" t="str">
            <v>Polysheet 500swg</v>
          </cell>
          <cell r="I276">
            <v>1.1000000000000001</v>
          </cell>
          <cell r="J276" t="str">
            <v>sqm</v>
          </cell>
          <cell r="K276">
            <v>10</v>
          </cell>
          <cell r="L276">
            <v>11</v>
          </cell>
          <cell r="M276">
            <v>29.9</v>
          </cell>
          <cell r="N276">
            <v>4.49</v>
          </cell>
          <cell r="O276">
            <v>34.39</v>
          </cell>
        </row>
        <row r="277">
          <cell r="B277" t="str">
            <v>around foundation  for 1sqm.</v>
          </cell>
          <cell r="D277" t="str">
            <v>Labor</v>
          </cell>
          <cell r="E277">
            <v>0.06</v>
          </cell>
          <cell r="F277">
            <v>120</v>
          </cell>
          <cell r="G277">
            <v>7.2</v>
          </cell>
        </row>
        <row r="279">
          <cell r="A279">
            <v>21.1</v>
          </cell>
          <cell r="B279" t="str">
            <v>Formworks for ferrocement works for 1sqm.</v>
          </cell>
          <cell r="D279" t="str">
            <v>Mason</v>
          </cell>
          <cell r="E279">
            <v>0.17</v>
          </cell>
          <cell r="F279">
            <v>195</v>
          </cell>
          <cell r="G279">
            <v>33.15</v>
          </cell>
          <cell r="H279" t="str">
            <v>Bamboo</v>
          </cell>
          <cell r="I279">
            <v>0.33300000000000002</v>
          </cell>
          <cell r="J279" t="str">
            <v>nos</v>
          </cell>
          <cell r="K279">
            <v>100</v>
          </cell>
          <cell r="L279">
            <v>33.299999999999997</v>
          </cell>
          <cell r="M279">
            <v>85.59</v>
          </cell>
          <cell r="N279">
            <v>12.84</v>
          </cell>
          <cell r="O279">
            <v>98.43</v>
          </cell>
        </row>
        <row r="280">
          <cell r="D280" t="str">
            <v>Coolies</v>
          </cell>
          <cell r="E280">
            <v>0.11</v>
          </cell>
          <cell r="F280">
            <v>120</v>
          </cell>
          <cell r="G280">
            <v>13.2</v>
          </cell>
          <cell r="H280" t="str">
            <v>Nails</v>
          </cell>
          <cell r="I280">
            <v>1.4E-2</v>
          </cell>
          <cell r="J280" t="str">
            <v>kg</v>
          </cell>
          <cell r="K280">
            <v>56.9</v>
          </cell>
          <cell r="L280">
            <v>0.8</v>
          </cell>
        </row>
        <row r="281">
          <cell r="H281" t="str">
            <v>Binding wire</v>
          </cell>
          <cell r="I281">
            <v>8.3000000000000004E-2</v>
          </cell>
          <cell r="J281" t="str">
            <v>kg</v>
          </cell>
          <cell r="K281">
            <v>61.9</v>
          </cell>
          <cell r="L281">
            <v>5.14</v>
          </cell>
        </row>
        <row r="283">
          <cell r="A283">
            <v>21.2</v>
          </cell>
          <cell r="B283" t="str">
            <v>Reinforcement for ferrocement work including</v>
          </cell>
          <cell r="D283" t="str">
            <v>Mason</v>
          </cell>
          <cell r="E283">
            <v>0.25</v>
          </cell>
          <cell r="F283">
            <v>195</v>
          </cell>
          <cell r="G283">
            <v>48.75</v>
          </cell>
          <cell r="H283" t="str">
            <v>Binding wire</v>
          </cell>
          <cell r="I283">
            <v>0.111</v>
          </cell>
          <cell r="J283" t="str">
            <v>kg</v>
          </cell>
          <cell r="K283">
            <v>61.9</v>
          </cell>
          <cell r="L283">
            <v>6.87</v>
          </cell>
          <cell r="M283">
            <v>390.5</v>
          </cell>
          <cell r="N283">
            <v>58.58</v>
          </cell>
          <cell r="O283">
            <v>449.08</v>
          </cell>
        </row>
        <row r="284">
          <cell r="B284" t="str">
            <v>chickenwire mesh M.S. Rods GI wire</v>
          </cell>
          <cell r="D284" t="str">
            <v>Coolies</v>
          </cell>
          <cell r="E284">
            <v>8.3000000000000004E-2</v>
          </cell>
          <cell r="F284">
            <v>120</v>
          </cell>
          <cell r="G284">
            <v>9.9600000000000009</v>
          </cell>
          <cell r="H284" t="str">
            <v>Steel bar</v>
          </cell>
          <cell r="I284">
            <v>2.593</v>
          </cell>
          <cell r="J284" t="str">
            <v>kg</v>
          </cell>
          <cell r="K284">
            <v>39.15</v>
          </cell>
          <cell r="L284">
            <v>101.52</v>
          </cell>
        </row>
        <row r="285">
          <cell r="H285" t="str">
            <v>Chiken wire</v>
          </cell>
          <cell r="I285">
            <v>1.806</v>
          </cell>
          <cell r="J285" t="str">
            <v>sqm</v>
          </cell>
          <cell r="K285">
            <v>60.95</v>
          </cell>
          <cell r="L285">
            <v>110.08</v>
          </cell>
        </row>
        <row r="286">
          <cell r="H286" t="str">
            <v>GI Plain wire, 9swg</v>
          </cell>
          <cell r="I286">
            <v>2.0830000000000002</v>
          </cell>
          <cell r="J286" t="str">
            <v>kg</v>
          </cell>
          <cell r="K286">
            <v>54.4</v>
          </cell>
          <cell r="L286">
            <v>113.32</v>
          </cell>
        </row>
        <row r="287">
          <cell r="A287">
            <v>24.3</v>
          </cell>
          <cell r="B287" t="str">
            <v>Preparation &amp; fixing of iron gate, including</v>
          </cell>
        </row>
        <row r="288">
          <cell r="B288" t="str">
            <v>painting and laborer cost for  1sqm.</v>
          </cell>
          <cell r="D288" t="str">
            <v>Mason</v>
          </cell>
          <cell r="E288">
            <v>0.25</v>
          </cell>
          <cell r="F288">
            <v>195</v>
          </cell>
          <cell r="G288">
            <v>48.75</v>
          </cell>
          <cell r="H288" t="str">
            <v>Binding wire</v>
          </cell>
          <cell r="I288">
            <v>0.111</v>
          </cell>
          <cell r="J288" t="str">
            <v>kg</v>
          </cell>
          <cell r="K288">
            <v>61.9</v>
          </cell>
          <cell r="L288">
            <v>6.87</v>
          </cell>
        </row>
        <row r="289">
          <cell r="A289">
            <v>24.7</v>
          </cell>
          <cell r="B289" t="str">
            <v>Barbed wire fencing work for 1m</v>
          </cell>
          <cell r="D289" t="str">
            <v>Mason</v>
          </cell>
          <cell r="E289">
            <v>1.0800000000000001E-2</v>
          </cell>
          <cell r="F289">
            <v>195</v>
          </cell>
          <cell r="G289">
            <v>2.11</v>
          </cell>
          <cell r="H289" t="str">
            <v>Barbed wire</v>
          </cell>
          <cell r="I289">
            <v>0.18</v>
          </cell>
          <cell r="J289" t="str">
            <v>kg</v>
          </cell>
          <cell r="K289">
            <v>55.9</v>
          </cell>
          <cell r="L289">
            <v>10.06</v>
          </cell>
          <cell r="M289">
            <v>20.63</v>
          </cell>
          <cell r="N289">
            <v>3.09</v>
          </cell>
          <cell r="O289">
            <v>23.72</v>
          </cell>
        </row>
        <row r="290">
          <cell r="B290" t="str">
            <v>fencing length</v>
          </cell>
          <cell r="D290" t="str">
            <v>Labour</v>
          </cell>
          <cell r="E290">
            <v>5.3800000000000001E-2</v>
          </cell>
          <cell r="F290">
            <v>120</v>
          </cell>
          <cell r="G290">
            <v>6.46</v>
          </cell>
          <cell r="H290" t="str">
            <v>u-hook</v>
          </cell>
          <cell r="I290">
            <v>0.66700000000000004</v>
          </cell>
          <cell r="J290" t="str">
            <v>no</v>
          </cell>
          <cell r="K290">
            <v>3</v>
          </cell>
          <cell r="L290">
            <v>2</v>
          </cell>
        </row>
        <row r="291">
          <cell r="B291" t="str">
            <v>( Poles and Gates estimated seperately )</v>
          </cell>
        </row>
      </sheetData>
      <sheetData sheetId="35" refreshError="1"/>
      <sheetData sheetId="36" refreshError="1"/>
      <sheetData sheetId="37" refreshError="1"/>
      <sheetData sheetId="3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Abstract "/>
      <sheetName val="bill 2"/>
      <sheetName val="Quantity sheet"/>
      <sheetName val="material rate"/>
      <sheetName val="transportation"/>
      <sheetName val="Collection"/>
      <sheetName val="Rate analysis"/>
      <sheetName val="calculation sheet"/>
      <sheetName val="transp data"/>
      <sheetName val="Final Summary of Rates"/>
      <sheetName val="Summary (Checklist)"/>
      <sheetName val="Sheet1"/>
      <sheetName val="Pipedesign"/>
    </sheetNames>
    <sheetDataSet>
      <sheetData sheetId="0"/>
      <sheetData sheetId="1"/>
      <sheetData sheetId="2"/>
      <sheetData sheetId="3"/>
      <sheetData sheetId="4">
        <row r="5">
          <cell r="H5">
            <v>1364.51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s>
    <sheetDataSet>
      <sheetData sheetId="0">
        <row r="2">
          <cell r="B2" t="str">
            <v>Date of Measurement: 2081/11/11</v>
          </cell>
        </row>
        <row r="4">
          <cell r="B4" t="str">
            <v>Bill No.:1st Running Bill</v>
          </cell>
        </row>
        <row r="5">
          <cell r="B5" t="str">
            <v>Name of Project:xx</v>
          </cell>
        </row>
        <row r="6">
          <cell r="B6" t="str">
            <v>Name of Works: xx</v>
          </cell>
        </row>
        <row r="8">
          <cell r="B8" t="str">
            <v>Contract Identification No:- xx</v>
          </cell>
        </row>
        <row r="10">
          <cell r="B10" t="str">
            <v>Name of Contractor: xx</v>
          </cell>
        </row>
        <row r="12">
          <cell r="B12" t="str">
            <v>Date of Completion:xx</v>
          </cell>
        </row>
        <row r="14">
          <cell r="B14" t="str">
            <v>Date of Work Order: xx</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row r="26">
          <cell r="D26">
            <v>260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sheetData sheetId="1">
        <row r="18">
          <cell r="B18" t="str">
            <v>Spring Intake1</v>
          </cell>
        </row>
        <row r="19">
          <cell r="B19" t="str">
            <v>Spring Intake2</v>
          </cell>
        </row>
        <row r="20">
          <cell r="B20" t="str">
            <v>Fed Stream Intake1</v>
          </cell>
        </row>
        <row r="21">
          <cell r="B21" t="str">
            <v>Stream Intake2</v>
          </cell>
        </row>
        <row r="22">
          <cell r="B22" t="str">
            <v>Stream Intake3</v>
          </cell>
        </row>
        <row r="23">
          <cell r="B23" t="str">
            <v>Masonry C.C</v>
          </cell>
        </row>
        <row r="24">
          <cell r="B24" t="str">
            <v>Masonry Sed. Tank</v>
          </cell>
        </row>
        <row r="25">
          <cell r="B25" t="str">
            <v>Ferro Sed. Tank</v>
          </cell>
        </row>
        <row r="26">
          <cell r="B26" t="str">
            <v>Masonry I.C.</v>
          </cell>
        </row>
        <row r="27">
          <cell r="B27" t="str">
            <v>Piped BPC</v>
          </cell>
        </row>
        <row r="28">
          <cell r="B28" t="str">
            <v>Masonry BPT</v>
          </cell>
        </row>
        <row r="29">
          <cell r="B29" t="str">
            <v>Valve Chamber</v>
          </cell>
        </row>
        <row r="30">
          <cell r="B30" t="str">
            <v>Airvalve Chamber</v>
          </cell>
        </row>
        <row r="31">
          <cell r="B31" t="str">
            <v>Cable Crossing (No)</v>
          </cell>
        </row>
        <row r="32">
          <cell r="B32" t="str">
            <v>GI Crossing (No)</v>
          </cell>
        </row>
        <row r="33">
          <cell r="B33" t="str">
            <v>Riverbed Crossing (m)</v>
          </cell>
        </row>
        <row r="34">
          <cell r="B34" t="str">
            <v>Masonry D.C.</v>
          </cell>
        </row>
        <row r="35">
          <cell r="B35" t="str">
            <v>Ferrocement RT - 1m3</v>
          </cell>
        </row>
        <row r="36">
          <cell r="B36" t="str">
            <v>Ferrocement RT - 2m3</v>
          </cell>
        </row>
        <row r="37">
          <cell r="B37" t="str">
            <v>Ferrocement RT - 3m3</v>
          </cell>
        </row>
        <row r="38">
          <cell r="B38" t="str">
            <v>Ferrocement RT - 4m3</v>
          </cell>
        </row>
        <row r="39">
          <cell r="B39" t="str">
            <v>Ferrocement RT - 5m3</v>
          </cell>
        </row>
        <row r="40">
          <cell r="B40" t="str">
            <v>Ferrocement RT - 6m3</v>
          </cell>
        </row>
        <row r="41">
          <cell r="B41" t="str">
            <v>Ferrocement RT - 7m3</v>
          </cell>
        </row>
        <row r="42">
          <cell r="B42" t="str">
            <v>Ferrocement RT - 8m3</v>
          </cell>
        </row>
        <row r="43">
          <cell r="B43" t="str">
            <v>Ferrocement RT - 9m3</v>
          </cell>
        </row>
        <row r="44">
          <cell r="B44" t="str">
            <v>Ferrocement RT - 10m3</v>
          </cell>
        </row>
        <row r="45">
          <cell r="B45" t="str">
            <v>Ferrocement RT - 12m3</v>
          </cell>
        </row>
        <row r="46">
          <cell r="B46" t="str">
            <v>Ferrocement RT - 14m3</v>
          </cell>
        </row>
        <row r="47">
          <cell r="B47" t="str">
            <v>Ferrocement RT - 16m3</v>
          </cell>
        </row>
        <row r="48">
          <cell r="B48" t="str">
            <v>Ferrocement RT - 18m3</v>
          </cell>
        </row>
        <row r="49">
          <cell r="B49" t="str">
            <v>Ferrocement RT - 20m3</v>
          </cell>
        </row>
        <row r="50">
          <cell r="B50" t="str">
            <v>Masonry RT    - 1m3</v>
          </cell>
        </row>
        <row r="51">
          <cell r="B51" t="str">
            <v>Masonry RT    - 5m3</v>
          </cell>
        </row>
        <row r="52">
          <cell r="B52" t="str">
            <v>Masonry RT    - 75m3</v>
          </cell>
        </row>
        <row r="53">
          <cell r="B53" t="str">
            <v>Masonry RT    - 100m3</v>
          </cell>
        </row>
        <row r="54">
          <cell r="B54" t="str">
            <v>Masonry RT    - 150m3</v>
          </cell>
        </row>
        <row r="55">
          <cell r="B55" t="str">
            <v>Masonry RT    - 175m3</v>
          </cell>
        </row>
        <row r="56">
          <cell r="B56" t="str">
            <v>Masonry RT    - 200m3</v>
          </cell>
        </row>
        <row r="57">
          <cell r="B57" t="str">
            <v>Masonry RT    - 250m3</v>
          </cell>
        </row>
        <row r="58">
          <cell r="B58" t="str">
            <v>Masonry RT    - 300m3</v>
          </cell>
        </row>
        <row r="59">
          <cell r="B59" t="str">
            <v>Masonry RT    - 400m3</v>
          </cell>
        </row>
        <row r="60">
          <cell r="B60" t="str">
            <v>RCC RT        - 50m3</v>
          </cell>
        </row>
        <row r="61">
          <cell r="B61" t="str">
            <v>RCC RT        - 75m3</v>
          </cell>
        </row>
        <row r="62">
          <cell r="B62" t="str">
            <v>RCC RT        - 100m3</v>
          </cell>
        </row>
        <row r="63">
          <cell r="B63" t="str">
            <v>RCC RT        - 150m3</v>
          </cell>
        </row>
        <row r="64">
          <cell r="B64" t="str">
            <v>RCC RT        - 200m3</v>
          </cell>
        </row>
        <row r="65">
          <cell r="B65" t="str">
            <v>Barbed Fencing-I  (m)</v>
          </cell>
        </row>
        <row r="66">
          <cell r="B66" t="str">
            <v>Barbed Fencing-II  (m)</v>
          </cell>
        </row>
        <row r="67">
          <cell r="B67" t="str">
            <v>RR Masonry &amp; Grill Gate</v>
          </cell>
        </row>
        <row r="68">
          <cell r="B68" t="str">
            <v>Public Tapstand-I</v>
          </cell>
        </row>
        <row r="69">
          <cell r="B69" t="str">
            <v>Public Tapstand-II</v>
          </cell>
        </row>
        <row r="70">
          <cell r="B70" t="str">
            <v>Public Tapstand-III</v>
          </cell>
        </row>
        <row r="71">
          <cell r="B71" t="str">
            <v>Public Tapstand-IIA</v>
          </cell>
        </row>
        <row r="72">
          <cell r="B72" t="str">
            <v>Point Source  -Panera</v>
          </cell>
        </row>
        <row r="73">
          <cell r="B73" t="str">
            <v>Point Source  -Kuwa</v>
          </cell>
        </row>
        <row r="74">
          <cell r="B74" t="str">
            <v>VIP Latrine1</v>
          </cell>
        </row>
        <row r="75">
          <cell r="B75" t="str">
            <v>VIP Latrine2</v>
          </cell>
        </row>
        <row r="76">
          <cell r="B76" t="str">
            <v>VIP Latrine3</v>
          </cell>
        </row>
        <row r="77">
          <cell r="B77" t="str">
            <v>Direct Pit Latrine</v>
          </cell>
        </row>
        <row r="78">
          <cell r="B78" t="str">
            <v xml:space="preserve">Pipeline/Intake Protection </v>
          </cell>
        </row>
        <row r="79">
          <cell r="B79" t="str">
            <v>Watchman's quarter</v>
          </cell>
        </row>
        <row r="80">
          <cell r="B80" t="str">
            <v>Others if any</v>
          </cell>
        </row>
        <row r="81">
          <cell r="B81" t="str">
            <v>Transmission Main (m)</v>
          </cell>
        </row>
        <row r="82">
          <cell r="B82" t="str">
            <v>Distribution Line (m)</v>
          </cell>
        </row>
        <row r="83">
          <cell r="B83" t="str">
            <v>Total Pipeline (m)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
      <sheetName val="Civil works cost"/>
      <sheetName val="Intake cost"/>
      <sheetName val="cc small cost"/>
      <sheetName val="rvt cost 2 cum"/>
      <sheetName val="barbed cost for RVT"/>
      <sheetName val="TAPSTAND cost"/>
      <sheetName val="Pipe line laying &amp; joint cost"/>
      <sheetName val="intake small Qnty Est"/>
      <sheetName val="CC small Qty Estimate"/>
      <sheetName val="FRT Estimate 2 cum"/>
      <sheetName val="BARBED qty for RVT"/>
      <sheetName val="Tap qty"/>
      <sheetName val="RA Detail"/>
      <sheetName val="RA Abs."/>
      <sheetName val="Basic Rate"/>
      <sheetName val="main district rate"/>
      <sheetName val="Labour r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v>13</v>
          </cell>
        </row>
      </sheetData>
      <sheetData sheetId="35" refreshError="1"/>
      <sheetData sheetId="3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sheetData sheetId="1">
        <row r="18">
          <cell r="B18" t="str">
            <v>Spring Intake1</v>
          </cell>
        </row>
        <row r="19">
          <cell r="B19" t="str">
            <v>Spring Intake2</v>
          </cell>
        </row>
        <row r="20">
          <cell r="B20" t="str">
            <v>Fed Stream Intake1</v>
          </cell>
        </row>
        <row r="21">
          <cell r="B21" t="str">
            <v>Stream Intake2</v>
          </cell>
        </row>
        <row r="22">
          <cell r="B22" t="str">
            <v>Stream Intake3</v>
          </cell>
        </row>
        <row r="23">
          <cell r="B23" t="str">
            <v>Masonry C.C</v>
          </cell>
        </row>
        <row r="24">
          <cell r="B24" t="str">
            <v>Masonry Sed. Tank</v>
          </cell>
        </row>
        <row r="25">
          <cell r="B25" t="str">
            <v>Ferro Sed. Tank</v>
          </cell>
        </row>
        <row r="26">
          <cell r="B26" t="str">
            <v>Masonry I.C.</v>
          </cell>
        </row>
        <row r="27">
          <cell r="B27" t="str">
            <v>Piped BPC</v>
          </cell>
        </row>
        <row r="28">
          <cell r="B28" t="str">
            <v>Masonry BPT</v>
          </cell>
        </row>
        <row r="29">
          <cell r="B29" t="str">
            <v>Valve Chamber</v>
          </cell>
        </row>
        <row r="30">
          <cell r="B30" t="str">
            <v>Airvalve Chamber</v>
          </cell>
        </row>
        <row r="31">
          <cell r="B31" t="str">
            <v>Cable Crossing (No)</v>
          </cell>
        </row>
        <row r="32">
          <cell r="B32" t="str">
            <v>GI Crossing (No)</v>
          </cell>
        </row>
        <row r="33">
          <cell r="B33" t="str">
            <v>Riverbed Crossing (m)</v>
          </cell>
        </row>
        <row r="34">
          <cell r="B34" t="str">
            <v>Masonry D.C.</v>
          </cell>
        </row>
        <row r="35">
          <cell r="B35" t="str">
            <v>Ferrocement RT - 1m3</v>
          </cell>
        </row>
        <row r="36">
          <cell r="B36" t="str">
            <v>Ferrocement RT - 2m3</v>
          </cell>
        </row>
        <row r="37">
          <cell r="B37" t="str">
            <v>Ferrocement RT - 3m3</v>
          </cell>
        </row>
        <row r="38">
          <cell r="B38" t="str">
            <v>Ferrocement RT - 4m3</v>
          </cell>
        </row>
        <row r="39">
          <cell r="B39" t="str">
            <v>Ferrocement RT - 5m3</v>
          </cell>
        </row>
        <row r="40">
          <cell r="B40" t="str">
            <v>Ferrocement RT - 6m3</v>
          </cell>
        </row>
        <row r="41">
          <cell r="B41" t="str">
            <v>Ferrocement RT - 7m3</v>
          </cell>
        </row>
        <row r="42">
          <cell r="B42" t="str">
            <v>Ferrocement RT - 8m3</v>
          </cell>
        </row>
        <row r="43">
          <cell r="B43" t="str">
            <v>Ferrocement RT - 9m3</v>
          </cell>
        </row>
        <row r="44">
          <cell r="B44" t="str">
            <v>Ferrocement RT - 10m3</v>
          </cell>
        </row>
        <row r="45">
          <cell r="B45" t="str">
            <v>Ferrocement RT - 12m3</v>
          </cell>
        </row>
        <row r="46">
          <cell r="B46" t="str">
            <v>Ferrocement RT - 14m3</v>
          </cell>
        </row>
        <row r="47">
          <cell r="B47" t="str">
            <v>Ferrocement RT - 16m3</v>
          </cell>
        </row>
        <row r="48">
          <cell r="B48" t="str">
            <v>Ferrocement RT - 18m3</v>
          </cell>
        </row>
        <row r="49">
          <cell r="B49" t="str">
            <v>Ferrocement RT - 20m3</v>
          </cell>
        </row>
        <row r="50">
          <cell r="B50" t="str">
            <v>Masonry RT    - 1m3</v>
          </cell>
        </row>
        <row r="51">
          <cell r="B51" t="str">
            <v>Masonry RT    - 5m3</v>
          </cell>
        </row>
        <row r="52">
          <cell r="B52" t="str">
            <v>Masonry RT    - 75m3</v>
          </cell>
        </row>
        <row r="53">
          <cell r="B53" t="str">
            <v>Masonry RT    - 100m3</v>
          </cell>
        </row>
        <row r="54">
          <cell r="B54" t="str">
            <v>Masonry RT    - 150m3</v>
          </cell>
        </row>
        <row r="55">
          <cell r="B55" t="str">
            <v>Masonry RT    - 175m3</v>
          </cell>
        </row>
        <row r="56">
          <cell r="B56" t="str">
            <v>Masonry RT    - 200m3</v>
          </cell>
        </row>
        <row r="57">
          <cell r="B57" t="str">
            <v>Masonry RT    - 250m3</v>
          </cell>
        </row>
        <row r="58">
          <cell r="B58" t="str">
            <v>Masonry RT    - 300m3</v>
          </cell>
        </row>
        <row r="59">
          <cell r="B59" t="str">
            <v>Masonry RT    - 400m3</v>
          </cell>
        </row>
        <row r="60">
          <cell r="B60" t="str">
            <v>RCC RT        - 50m3</v>
          </cell>
        </row>
        <row r="61">
          <cell r="B61" t="str">
            <v>RCC RT        - 75m3</v>
          </cell>
        </row>
        <row r="62">
          <cell r="B62" t="str">
            <v>RCC RT        - 100m3</v>
          </cell>
        </row>
        <row r="63">
          <cell r="B63" t="str">
            <v>RCC RT        - 150m3</v>
          </cell>
        </row>
        <row r="64">
          <cell r="B64" t="str">
            <v>RCC RT        - 200m3</v>
          </cell>
        </row>
        <row r="65">
          <cell r="B65" t="str">
            <v>Barbed Fencing-I  (m)</v>
          </cell>
        </row>
        <row r="66">
          <cell r="B66" t="str">
            <v>Barbed Fencing-II  (m)</v>
          </cell>
        </row>
        <row r="67">
          <cell r="B67" t="str">
            <v>RR Masonry &amp; Grill Gate</v>
          </cell>
        </row>
        <row r="68">
          <cell r="B68" t="str">
            <v>Public Tapstand-I</v>
          </cell>
        </row>
        <row r="69">
          <cell r="B69" t="str">
            <v>Public Tapstand-II</v>
          </cell>
        </row>
        <row r="70">
          <cell r="B70" t="str">
            <v>Public Tapstand-III</v>
          </cell>
        </row>
        <row r="71">
          <cell r="B71" t="str">
            <v>Public Tapstand-IIA</v>
          </cell>
        </row>
        <row r="72">
          <cell r="B72" t="str">
            <v>Point Source  -Panera</v>
          </cell>
        </row>
        <row r="73">
          <cell r="B73" t="str">
            <v>Point Source  -Kuwa</v>
          </cell>
        </row>
        <row r="74">
          <cell r="B74" t="str">
            <v>VIP Latrine1</v>
          </cell>
        </row>
        <row r="75">
          <cell r="B75" t="str">
            <v>VIP Latrine2</v>
          </cell>
        </row>
        <row r="76">
          <cell r="B76" t="str">
            <v>VIP Latrine3</v>
          </cell>
        </row>
        <row r="77">
          <cell r="B77" t="str">
            <v>Direct Pit Latrine</v>
          </cell>
        </row>
        <row r="78">
          <cell r="B78" t="str">
            <v xml:space="preserve">Pipeline/Intake Protection </v>
          </cell>
        </row>
        <row r="79">
          <cell r="B79" t="str">
            <v>Watchman's quarter</v>
          </cell>
        </row>
        <row r="80">
          <cell r="B80" t="str">
            <v>Others if any</v>
          </cell>
        </row>
        <row r="81">
          <cell r="B81" t="str">
            <v>Transmission Main (m)</v>
          </cell>
        </row>
        <row r="82">
          <cell r="B82" t="str">
            <v>Distribution Line (m)</v>
          </cell>
        </row>
        <row r="83">
          <cell r="B83" t="str">
            <v>Total Pipeline (m)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PSP2"/>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row r="63">
          <cell r="L63">
            <v>1</v>
          </cell>
          <cell r="M63">
            <v>1.5</v>
          </cell>
          <cell r="N63">
            <v>0.9</v>
          </cell>
          <cell r="O63">
            <v>0.3</v>
          </cell>
        </row>
        <row r="64">
          <cell r="L64">
            <v>2</v>
          </cell>
          <cell r="M64">
            <v>1.5</v>
          </cell>
          <cell r="N64">
            <v>1.4</v>
          </cell>
          <cell r="O64">
            <v>0.3</v>
          </cell>
        </row>
        <row r="65">
          <cell r="L65">
            <v>3</v>
          </cell>
          <cell r="M65">
            <v>2</v>
          </cell>
          <cell r="N65">
            <v>1.2</v>
          </cell>
          <cell r="O65">
            <v>0.4</v>
          </cell>
        </row>
        <row r="66">
          <cell r="L66">
            <v>4</v>
          </cell>
          <cell r="M66">
            <v>2</v>
          </cell>
          <cell r="N66">
            <v>1.5</v>
          </cell>
          <cell r="O66">
            <v>0.4</v>
          </cell>
        </row>
        <row r="67">
          <cell r="L67">
            <v>5</v>
          </cell>
          <cell r="M67">
            <v>2.5</v>
          </cell>
          <cell r="N67">
            <v>1.3</v>
          </cell>
          <cell r="O67">
            <v>0.4</v>
          </cell>
        </row>
        <row r="68">
          <cell r="L68">
            <v>6</v>
          </cell>
          <cell r="M68">
            <v>2.5</v>
          </cell>
          <cell r="N68">
            <v>1.5</v>
          </cell>
          <cell r="O68">
            <v>0.4</v>
          </cell>
        </row>
        <row r="69">
          <cell r="L69">
            <v>7</v>
          </cell>
          <cell r="M69">
            <v>2.5</v>
          </cell>
          <cell r="N69">
            <v>1.65</v>
          </cell>
          <cell r="O69">
            <v>0.4</v>
          </cell>
        </row>
        <row r="70">
          <cell r="L70">
            <v>8</v>
          </cell>
          <cell r="M70">
            <v>2.5</v>
          </cell>
          <cell r="N70">
            <v>1.85</v>
          </cell>
          <cell r="O70">
            <v>0.4</v>
          </cell>
        </row>
        <row r="71">
          <cell r="L71">
            <v>9</v>
          </cell>
          <cell r="M71">
            <v>3</v>
          </cell>
          <cell r="N71">
            <v>1.5</v>
          </cell>
          <cell r="O71">
            <v>0.5</v>
          </cell>
        </row>
        <row r="72">
          <cell r="L72">
            <v>10</v>
          </cell>
          <cell r="M72">
            <v>3</v>
          </cell>
          <cell r="N72">
            <v>1.65</v>
          </cell>
          <cell r="O72">
            <v>0.5</v>
          </cell>
        </row>
        <row r="73">
          <cell r="L73">
            <v>12</v>
          </cell>
          <cell r="M73">
            <v>3</v>
          </cell>
          <cell r="N73">
            <v>1.9</v>
          </cell>
          <cell r="O73">
            <v>0.5</v>
          </cell>
        </row>
        <row r="74">
          <cell r="L74">
            <v>14</v>
          </cell>
          <cell r="M74">
            <v>3.5</v>
          </cell>
          <cell r="N74">
            <v>1.7</v>
          </cell>
          <cell r="O74">
            <v>0.6</v>
          </cell>
        </row>
        <row r="75">
          <cell r="L75">
            <v>16</v>
          </cell>
          <cell r="M75">
            <v>3.5</v>
          </cell>
          <cell r="N75">
            <v>1.9</v>
          </cell>
          <cell r="O75">
            <v>0.6</v>
          </cell>
        </row>
        <row r="76">
          <cell r="L76">
            <v>18</v>
          </cell>
          <cell r="M76">
            <v>4</v>
          </cell>
          <cell r="N76">
            <v>1.65</v>
          </cell>
          <cell r="O76">
            <v>0.7</v>
          </cell>
        </row>
        <row r="77">
          <cell r="L77">
            <v>20</v>
          </cell>
          <cell r="M77">
            <v>4</v>
          </cell>
          <cell r="N77">
            <v>1.8</v>
          </cell>
          <cell r="O77">
            <v>0.7</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
          <cell r="B1">
            <v>13</v>
          </cell>
        </row>
      </sheetData>
      <sheetData sheetId="35"/>
      <sheetData sheetId="3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Book2"/>
    </sheetNames>
    <definedNames>
      <definedName name="admixture"/>
      <definedName name="adopted_rate_admixture"/>
      <definedName name="adopted_rate_aggregate_10_20_mm"/>
      <definedName name="adopted_rate_aggregate_10_mm"/>
      <definedName name="adopted_rate_aggregate_20_40_mm"/>
      <definedName name="adopted_rate_binding_wire"/>
      <definedName name="adopted_rate_bitumen"/>
      <definedName name="adopted_rate_borrow_pit_material"/>
      <definedName name="adopted_rate_cement"/>
      <definedName name="adopted_rate_filter_material"/>
      <definedName name="adopted_rate_geotextile"/>
      <definedName name="adopted_rate_HYSD_bar"/>
      <definedName name="adopted_rate_kerosene"/>
      <definedName name="adopted_rate_ms_bar"/>
      <definedName name="adopted_rate_ms_pipes_dia_40mm"/>
      <definedName name="adopted_rate_paint"/>
      <definedName name="adopted_rate_rubble"/>
      <definedName name="adopted_rate_sand"/>
      <definedName name="adopted_rate_sub_base_material"/>
      <definedName name="adopted_rate_water"/>
      <definedName name="air_compressor"/>
      <definedName name="bentonite"/>
      <definedName name="bh_number"/>
      <definedName name="Binding_wire"/>
      <definedName name="Bitumen_Distributer"/>
      <definedName name="blaster"/>
      <definedName name="boiler"/>
      <definedName name="cement"/>
      <definedName name="chips_spreader"/>
      <definedName name="clamps"/>
      <definedName name="collection_aggregate"/>
      <definedName name="collection_gravel_20_mm"/>
      <definedName name="collection_gravel_40_70_mm"/>
      <definedName name="collection_gravel_40_mm"/>
      <definedName name="collection_gravel_5_70_mm"/>
      <definedName name="collection_gravel_70_100_mm"/>
      <definedName name="collection_gravel_8_mm"/>
      <definedName name="collection_quarry_output_33_to_66_per"/>
      <definedName name="collection_quarry_output_less_than_33_per"/>
      <definedName name="collection_quarry_output_more_than_66_per"/>
      <definedName name="collection_rubble"/>
      <definedName name="collection_sand"/>
      <definedName name="concrete_mixer"/>
      <definedName name="d_t_admixture"/>
      <definedName name="d_t_aggregate_10_20_mm"/>
      <definedName name="d_t_aggregate_10_mm"/>
      <definedName name="d_t_binding_wire"/>
      <definedName name="d_t_borrow_pit_material"/>
      <definedName name="d_t_cement"/>
      <definedName name="d_t_diesel"/>
      <definedName name="d_t_electric_detonator"/>
      <definedName name="d_t_electricity"/>
      <definedName name="d_t_filter_material"/>
      <definedName name="d_t_fuse_wire_blasting"/>
      <definedName name="d_t_Gabion_50x80_MW2.7_SW3.4_LW2.2"/>
      <definedName name="d_t_gelatin"/>
      <definedName name="d_t_geotextile"/>
      <definedName name="d_t_HYSD_bar"/>
      <definedName name="d_t_kerosene"/>
      <definedName name="d_t_lpg"/>
      <definedName name="d_t_ms_bar"/>
      <definedName name="d_t_ms_pipes_dia_40mm"/>
      <definedName name="d_t_paint"/>
      <definedName name="d_t_petrol"/>
      <definedName name="d_t_project_signboard"/>
      <definedName name="d_t_rubble"/>
      <definedName name="d_t_sand"/>
      <definedName name="d_t_sub_base_material"/>
      <definedName name="d_t_water"/>
      <definedName name="diesel"/>
      <definedName name="dozer"/>
      <definedName name="driller"/>
      <definedName name="electric_detonator"/>
      <definedName name="electricity"/>
      <definedName name="excavator"/>
      <definedName name="fuse_wire_blasting"/>
      <definedName name="gelatin"/>
      <definedName name="generator"/>
      <definedName name="geotextile"/>
      <definedName name="kerosene"/>
      <definedName name="loader"/>
      <definedName name="name_of_road"/>
      <definedName name="petrol"/>
      <definedName name="rubble"/>
      <definedName name="skilled"/>
      <definedName name="stonedust"/>
      <definedName name="t_rubble"/>
      <definedName name="t_sand"/>
      <definedName name="tractor"/>
      <definedName name="truck"/>
      <definedName name="unskilled"/>
      <definedName name="water"/>
    </definedNames>
    <sheetDataSet>
      <sheetData sheetId="0"/>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Features"/>
      <sheetName val="Dmand 2"/>
      <sheetName val="Dmand 1"/>
      <sheetName val="ProfileData"/>
      <sheetName val="PipeDesign"/>
      <sheetName val="PipeLineWork"/>
      <sheetName val="PipeList"/>
      <sheetName val="PFdata"/>
      <sheetName val="PD-TMPLT"/>
      <sheetName val="FitData"/>
      <sheetName val="DrawingControls"/>
      <sheetName val="Profile"/>
      <sheetName val="FlowDiagram"/>
      <sheetName val="Fittings"/>
      <sheetName val="T&amp;P"/>
      <sheetName val="Summary"/>
    </sheetNames>
    <sheetDataSet>
      <sheetData sheetId="0">
        <row r="5">
          <cell r="E5" t="str">
            <v>Simpani W/S Project</v>
          </cell>
        </row>
      </sheetData>
      <sheetData sheetId="1"/>
      <sheetData sheetId="2"/>
      <sheetData sheetId="3"/>
      <sheetData sheetId="4"/>
      <sheetData sheetId="5">
        <row r="25">
          <cell r="D25">
            <v>250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8">
          <cell r="A8">
            <v>1.8</v>
          </cell>
          <cell r="B8" t="str">
            <v>Site clearance with removing 15-20cm top soil</v>
          </cell>
          <cell r="D8" t="str">
            <v>Coolies</v>
          </cell>
          <cell r="E8">
            <v>0.16</v>
          </cell>
          <cell r="F8">
            <v>120</v>
          </cell>
          <cell r="G8">
            <v>19.2</v>
          </cell>
          <cell r="I8" t="str">
            <v>3% of T&amp;P</v>
          </cell>
          <cell r="L8">
            <v>0.57999999999999996</v>
          </cell>
          <cell r="M8">
            <v>19.78</v>
          </cell>
          <cell r="N8">
            <v>2.97</v>
          </cell>
          <cell r="O8">
            <v>22.75</v>
          </cell>
        </row>
        <row r="9">
          <cell r="B9" t="str">
            <v>disposal beyond construction site  for  1sqm.</v>
          </cell>
        </row>
        <row r="11">
          <cell r="B11" t="str">
            <v>EW in excavation in foundation trench including</v>
          </cell>
        </row>
        <row r="12">
          <cell r="B12" t="str">
            <v>disposal upto 10 m.,  for 1cu.m.</v>
          </cell>
        </row>
        <row r="13">
          <cell r="A13">
            <v>2.9</v>
          </cell>
          <cell r="B13" t="str">
            <v>Soft soil</v>
          </cell>
          <cell r="D13" t="str">
            <v>Coolies</v>
          </cell>
          <cell r="E13">
            <v>1</v>
          </cell>
          <cell r="F13">
            <v>120</v>
          </cell>
          <cell r="G13">
            <v>120</v>
          </cell>
          <cell r="I13" t="str">
            <v>3% of T&amp;P</v>
          </cell>
          <cell r="L13">
            <v>3.6</v>
          </cell>
          <cell r="M13">
            <v>123.6</v>
          </cell>
          <cell r="N13">
            <v>18.54</v>
          </cell>
          <cell r="O13">
            <v>142.13999999999999</v>
          </cell>
        </row>
        <row r="15">
          <cell r="A15">
            <v>2.12</v>
          </cell>
          <cell r="B15" t="str">
            <v>Hard soil</v>
          </cell>
          <cell r="D15" t="str">
            <v>Coolies</v>
          </cell>
          <cell r="E15">
            <v>1.25</v>
          </cell>
          <cell r="F15">
            <v>120</v>
          </cell>
          <cell r="G15">
            <v>150</v>
          </cell>
          <cell r="I15" t="str">
            <v>3% of T&amp;P</v>
          </cell>
          <cell r="L15">
            <v>4.5</v>
          </cell>
          <cell r="M15">
            <v>154.5</v>
          </cell>
          <cell r="N15">
            <v>23.18</v>
          </cell>
          <cell r="O15">
            <v>177.68</v>
          </cell>
        </row>
        <row r="17">
          <cell r="A17">
            <v>2.14</v>
          </cell>
          <cell r="B17" t="str">
            <v>Gravel &amp; boulder mixed soil</v>
          </cell>
          <cell r="D17" t="str">
            <v>Coolies</v>
          </cell>
          <cell r="E17">
            <v>1.59</v>
          </cell>
          <cell r="F17">
            <v>120</v>
          </cell>
          <cell r="G17">
            <v>190.8</v>
          </cell>
          <cell r="I17" t="str">
            <v>3% of T&amp;P</v>
          </cell>
          <cell r="L17">
            <v>5.72</v>
          </cell>
          <cell r="M17">
            <v>196.52</v>
          </cell>
          <cell r="N17">
            <v>29.48</v>
          </cell>
          <cell r="O17">
            <v>226</v>
          </cell>
        </row>
        <row r="19">
          <cell r="B19" t="str">
            <v>Refilling of foundation trench in layers of 20cm</v>
          </cell>
        </row>
        <row r="20">
          <cell r="B20" t="str">
            <v>with compaction including lead 10m, for 1cum.</v>
          </cell>
        </row>
        <row r="21">
          <cell r="A21" t="str">
            <v>2.39a</v>
          </cell>
          <cell r="B21" t="str">
            <v>a) Soft soil</v>
          </cell>
          <cell r="D21" t="str">
            <v>Coolies</v>
          </cell>
          <cell r="E21">
            <v>0.5</v>
          </cell>
          <cell r="F21">
            <v>120</v>
          </cell>
          <cell r="G21">
            <v>60</v>
          </cell>
          <cell r="I21" t="str">
            <v>3% of T&amp;P</v>
          </cell>
          <cell r="L21">
            <v>1.8</v>
          </cell>
          <cell r="M21">
            <v>61.8</v>
          </cell>
          <cell r="N21">
            <v>9.27</v>
          </cell>
          <cell r="O21">
            <v>71.069999999999993</v>
          </cell>
        </row>
        <row r="23">
          <cell r="A23" t="str">
            <v>2.39c</v>
          </cell>
          <cell r="B23" t="str">
            <v>c) Hard soil</v>
          </cell>
          <cell r="D23" t="str">
            <v>Coolies</v>
          </cell>
          <cell r="E23">
            <v>0.63</v>
          </cell>
          <cell r="F23">
            <v>120</v>
          </cell>
          <cell r="G23">
            <v>75.599999999999994</v>
          </cell>
          <cell r="I23" t="str">
            <v>3% of T&amp;P</v>
          </cell>
          <cell r="L23">
            <v>2.27</v>
          </cell>
          <cell r="M23">
            <v>77.87</v>
          </cell>
          <cell r="N23">
            <v>11.68</v>
          </cell>
          <cell r="O23">
            <v>89.55</v>
          </cell>
        </row>
        <row r="25">
          <cell r="A25" t="str">
            <v>2.39d</v>
          </cell>
          <cell r="B25" t="str">
            <v>d) Gravel &amp; boulder mixed soil</v>
          </cell>
          <cell r="D25" t="str">
            <v>Coolies</v>
          </cell>
          <cell r="E25">
            <v>0.6</v>
          </cell>
          <cell r="F25">
            <v>120</v>
          </cell>
          <cell r="G25">
            <v>72</v>
          </cell>
          <cell r="I25" t="str">
            <v>3% of T&amp;P</v>
          </cell>
          <cell r="L25">
            <v>2.16</v>
          </cell>
          <cell r="M25">
            <v>74.16</v>
          </cell>
          <cell r="N25">
            <v>11.12</v>
          </cell>
          <cell r="O25">
            <v>85.28</v>
          </cell>
        </row>
        <row r="27">
          <cell r="A27" t="str">
            <v>2.42</v>
          </cell>
          <cell r="B27" t="str">
            <v>Sand filling with water sprinkling for 1 cu.m.</v>
          </cell>
          <cell r="D27" t="str">
            <v>Coolies</v>
          </cell>
          <cell r="E27">
            <v>0.7</v>
          </cell>
          <cell r="F27">
            <v>120</v>
          </cell>
          <cell r="G27">
            <v>84</v>
          </cell>
          <cell r="H27" t="str">
            <v>sand</v>
          </cell>
          <cell r="I27">
            <v>1.1000000000000001</v>
          </cell>
          <cell r="J27" t="str">
            <v>cu.m.</v>
          </cell>
          <cell r="K27">
            <v>2703.6</v>
          </cell>
          <cell r="L27">
            <v>2973.96</v>
          </cell>
          <cell r="M27">
            <v>3057.96</v>
          </cell>
          <cell r="N27">
            <v>458.69</v>
          </cell>
          <cell r="O27">
            <v>3516.65</v>
          </cell>
        </row>
        <row r="29">
          <cell r="A29" t="str">
            <v>gravel</v>
          </cell>
          <cell r="B29" t="str">
            <v>Gravel packing for 1 cu.m.</v>
          </cell>
          <cell r="D29" t="str">
            <v>Coolies</v>
          </cell>
          <cell r="E29">
            <v>0.7</v>
          </cell>
          <cell r="F29">
            <v>120</v>
          </cell>
          <cell r="G29">
            <v>84</v>
          </cell>
          <cell r="H29" t="str">
            <v>gravel</v>
          </cell>
          <cell r="I29">
            <v>1.1000000000000001</v>
          </cell>
          <cell r="J29" t="str">
            <v>cu.m.</v>
          </cell>
          <cell r="K29">
            <v>1160</v>
          </cell>
          <cell r="L29">
            <v>1276</v>
          </cell>
          <cell r="M29">
            <v>1360</v>
          </cell>
          <cell r="N29">
            <v>204</v>
          </cell>
          <cell r="O29">
            <v>1564</v>
          </cell>
        </row>
        <row r="31">
          <cell r="B31" t="str">
            <v>Random rubble masonry work for 1 cu.m.</v>
          </cell>
        </row>
        <row r="32">
          <cell r="B32" t="str">
            <v>including 30m haulage, and 5 m height</v>
          </cell>
        </row>
        <row r="33">
          <cell r="A33" t="str">
            <v>6.1a</v>
          </cell>
          <cell r="B33" t="str">
            <v>(1:3) cement sand mortar</v>
          </cell>
          <cell r="D33" t="str">
            <v>Mason</v>
          </cell>
          <cell r="E33">
            <v>1.5</v>
          </cell>
          <cell r="F33">
            <v>195</v>
          </cell>
          <cell r="G33">
            <v>292.5</v>
          </cell>
          <cell r="H33" t="str">
            <v>Blockstone</v>
          </cell>
          <cell r="I33">
            <v>1</v>
          </cell>
          <cell r="J33" t="str">
            <v>cu.m.</v>
          </cell>
          <cell r="K33">
            <v>608</v>
          </cell>
          <cell r="L33">
            <v>608</v>
          </cell>
          <cell r="M33">
            <v>3834.74</v>
          </cell>
          <cell r="N33">
            <v>575.21</v>
          </cell>
          <cell r="O33">
            <v>4409.95</v>
          </cell>
        </row>
        <row r="34">
          <cell r="D34" t="str">
            <v>Coolies</v>
          </cell>
          <cell r="E34">
            <v>4.2</v>
          </cell>
          <cell r="F34">
            <v>120</v>
          </cell>
          <cell r="G34">
            <v>504</v>
          </cell>
          <cell r="H34" t="str">
            <v>Bondstone</v>
          </cell>
          <cell r="I34">
            <v>0.1</v>
          </cell>
          <cell r="J34" t="str">
            <v>cu.m.</v>
          </cell>
          <cell r="K34">
            <v>1595.6</v>
          </cell>
          <cell r="L34">
            <v>159.56</v>
          </cell>
        </row>
        <row r="35">
          <cell r="H35" t="str">
            <v>cement(NEPALI)</v>
          </cell>
          <cell r="I35">
            <v>0.19400000000000001</v>
          </cell>
          <cell r="J35" t="str">
            <v>mt</v>
          </cell>
          <cell r="K35">
            <v>8100</v>
          </cell>
          <cell r="L35">
            <v>1571.4</v>
          </cell>
        </row>
        <row r="36">
          <cell r="H36" t="str">
            <v>sand</v>
          </cell>
          <cell r="I36">
            <v>0.42</v>
          </cell>
          <cell r="J36" t="str">
            <v>cu.m.</v>
          </cell>
          <cell r="K36">
            <v>1664.95</v>
          </cell>
          <cell r="L36">
            <v>699.28</v>
          </cell>
        </row>
        <row r="38">
          <cell r="A38" t="str">
            <v>6.1b</v>
          </cell>
          <cell r="B38" t="str">
            <v>(1:4) cement sand mortar</v>
          </cell>
          <cell r="D38" t="str">
            <v>Mason</v>
          </cell>
          <cell r="E38">
            <v>1.5</v>
          </cell>
          <cell r="F38">
            <v>195</v>
          </cell>
          <cell r="G38">
            <v>292.5</v>
          </cell>
          <cell r="H38" t="str">
            <v>Blockstone</v>
          </cell>
          <cell r="I38">
            <v>1</v>
          </cell>
          <cell r="J38" t="str">
            <v>cu.m.</v>
          </cell>
          <cell r="K38">
            <v>608</v>
          </cell>
          <cell r="L38">
            <v>608</v>
          </cell>
          <cell r="M38">
            <v>3601.19</v>
          </cell>
          <cell r="N38">
            <v>540.17999999999995</v>
          </cell>
          <cell r="O38">
            <v>4141.37</v>
          </cell>
        </row>
        <row r="39">
          <cell r="D39" t="str">
            <v>Coolies</v>
          </cell>
          <cell r="E39">
            <v>4.2</v>
          </cell>
          <cell r="F39">
            <v>120</v>
          </cell>
          <cell r="G39">
            <v>504</v>
          </cell>
          <cell r="H39" t="str">
            <v>Bondstone</v>
          </cell>
          <cell r="I39">
            <v>0.1</v>
          </cell>
          <cell r="J39" t="str">
            <v>cu.m.</v>
          </cell>
          <cell r="K39">
            <v>1595.6</v>
          </cell>
          <cell r="L39">
            <v>159.56</v>
          </cell>
        </row>
        <row r="40">
          <cell r="H40" t="str">
            <v>cement</v>
          </cell>
          <cell r="I40">
            <v>0.159</v>
          </cell>
          <cell r="J40" t="str">
            <v>mt</v>
          </cell>
          <cell r="K40">
            <v>8100</v>
          </cell>
          <cell r="L40">
            <v>1287.9000000000001</v>
          </cell>
        </row>
        <row r="41">
          <cell r="H41" t="str">
            <v>sand</v>
          </cell>
          <cell r="I41">
            <v>0.45</v>
          </cell>
          <cell r="J41" t="str">
            <v>cu.m.</v>
          </cell>
          <cell r="K41">
            <v>1664.95</v>
          </cell>
          <cell r="L41">
            <v>749.23</v>
          </cell>
        </row>
        <row r="43">
          <cell r="A43" t="str">
            <v>6.1c</v>
          </cell>
          <cell r="B43" t="str">
            <v>(1:6) cement sand mortar</v>
          </cell>
          <cell r="D43" t="str">
            <v>Mason</v>
          </cell>
          <cell r="E43">
            <v>1.5</v>
          </cell>
          <cell r="F43">
            <v>195</v>
          </cell>
          <cell r="G43">
            <v>292.5</v>
          </cell>
          <cell r="H43" t="str">
            <v>Blockstone</v>
          </cell>
          <cell r="I43">
            <v>1</v>
          </cell>
          <cell r="J43" t="str">
            <v>cu.m.</v>
          </cell>
          <cell r="K43">
            <v>608</v>
          </cell>
          <cell r="L43">
            <v>608</v>
          </cell>
          <cell r="M43">
            <v>3205.19</v>
          </cell>
          <cell r="N43">
            <v>480.78</v>
          </cell>
          <cell r="O43">
            <v>3685.97</v>
          </cell>
        </row>
        <row r="44">
          <cell r="D44" t="str">
            <v>Coolies</v>
          </cell>
          <cell r="E44">
            <v>4.2</v>
          </cell>
          <cell r="F44">
            <v>120</v>
          </cell>
          <cell r="G44">
            <v>504</v>
          </cell>
          <cell r="H44" t="str">
            <v>Bondstone</v>
          </cell>
          <cell r="I44">
            <v>0.1</v>
          </cell>
          <cell r="J44" t="str">
            <v>cu.m.</v>
          </cell>
          <cell r="K44">
            <v>1595.6</v>
          </cell>
          <cell r="L44">
            <v>159.56</v>
          </cell>
        </row>
        <row r="45">
          <cell r="H45" t="str">
            <v>cement</v>
          </cell>
          <cell r="I45">
            <v>0.106</v>
          </cell>
          <cell r="J45" t="str">
            <v>mt</v>
          </cell>
          <cell r="K45">
            <v>8100</v>
          </cell>
          <cell r="L45">
            <v>858.6</v>
          </cell>
        </row>
        <row r="46">
          <cell r="H46" t="str">
            <v>sand</v>
          </cell>
          <cell r="I46">
            <v>0.47</v>
          </cell>
          <cell r="J46" t="str">
            <v>cu.m.</v>
          </cell>
          <cell r="K46">
            <v>1664.95</v>
          </cell>
          <cell r="L46">
            <v>782.53</v>
          </cell>
        </row>
        <row r="48">
          <cell r="A48" t="str">
            <v>6.2a</v>
          </cell>
          <cell r="B48" t="str">
            <v>a</v>
          </cell>
          <cell r="C48" t="str">
            <v>dry masonry</v>
          </cell>
          <cell r="D48" t="str">
            <v>Mason</v>
          </cell>
          <cell r="E48">
            <v>1</v>
          </cell>
          <cell r="F48">
            <v>195</v>
          </cell>
          <cell r="G48">
            <v>195</v>
          </cell>
          <cell r="H48" t="str">
            <v>Blockstone</v>
          </cell>
          <cell r="I48">
            <v>1</v>
          </cell>
          <cell r="J48" t="str">
            <v>cu.m.</v>
          </cell>
          <cell r="K48">
            <v>608</v>
          </cell>
          <cell r="L48">
            <v>608</v>
          </cell>
          <cell r="M48">
            <v>1202.56</v>
          </cell>
          <cell r="N48">
            <v>180.38</v>
          </cell>
          <cell r="O48">
            <v>1382.94</v>
          </cell>
        </row>
        <row r="49">
          <cell r="D49" t="str">
            <v>Coolies</v>
          </cell>
          <cell r="E49">
            <v>2</v>
          </cell>
          <cell r="F49">
            <v>120</v>
          </cell>
          <cell r="G49">
            <v>240</v>
          </cell>
          <cell r="H49" t="str">
            <v>Bondstone</v>
          </cell>
          <cell r="I49">
            <v>0.1</v>
          </cell>
          <cell r="J49" t="str">
            <v>cu.m.</v>
          </cell>
          <cell r="K49">
            <v>1595.6</v>
          </cell>
          <cell r="L49">
            <v>159.56</v>
          </cell>
        </row>
        <row r="51">
          <cell r="A51" t="str">
            <v>6.2b</v>
          </cell>
          <cell r="B51" t="str">
            <v>b</v>
          </cell>
          <cell r="C51" t="str">
            <v>mud mortar masonry</v>
          </cell>
          <cell r="D51" t="str">
            <v>Mason</v>
          </cell>
          <cell r="E51">
            <v>1</v>
          </cell>
          <cell r="F51">
            <v>195</v>
          </cell>
          <cell r="G51">
            <v>195</v>
          </cell>
          <cell r="H51" t="str">
            <v>Blockstone</v>
          </cell>
          <cell r="I51">
            <v>1</v>
          </cell>
          <cell r="J51" t="str">
            <v>cu.m.</v>
          </cell>
          <cell r="K51">
            <v>608</v>
          </cell>
          <cell r="L51">
            <v>608</v>
          </cell>
          <cell r="M51">
            <v>1232.56</v>
          </cell>
          <cell r="N51">
            <v>184.88</v>
          </cell>
          <cell r="O51">
            <v>1417.44</v>
          </cell>
        </row>
        <row r="52">
          <cell r="D52" t="str">
            <v>Coolies</v>
          </cell>
          <cell r="E52">
            <v>2.25</v>
          </cell>
          <cell r="F52">
            <v>120</v>
          </cell>
          <cell r="G52">
            <v>270</v>
          </cell>
          <cell r="H52" t="str">
            <v>Bondstone</v>
          </cell>
          <cell r="I52">
            <v>0.1</v>
          </cell>
          <cell r="J52" t="str">
            <v>cu.m.</v>
          </cell>
          <cell r="K52">
            <v>1595.6</v>
          </cell>
          <cell r="L52">
            <v>159.56</v>
          </cell>
        </row>
        <row r="54">
          <cell r="B54" t="str">
            <v>Boulder soling per 1 cu.m.</v>
          </cell>
        </row>
        <row r="55">
          <cell r="A55" t="str">
            <v>6.5a</v>
          </cell>
          <cell r="B55" t="str">
            <v>a) With sand packing</v>
          </cell>
          <cell r="D55" t="str">
            <v>Mason</v>
          </cell>
          <cell r="E55">
            <v>1</v>
          </cell>
          <cell r="F55">
            <v>195</v>
          </cell>
          <cell r="G55">
            <v>195</v>
          </cell>
          <cell r="H55" t="str">
            <v>Blockstone</v>
          </cell>
          <cell r="I55">
            <v>1.1000000000000001</v>
          </cell>
          <cell r="J55" t="str">
            <v>cu.m.</v>
          </cell>
          <cell r="K55">
            <v>608</v>
          </cell>
          <cell r="L55">
            <v>668.8</v>
          </cell>
          <cell r="M55">
            <v>3420.15</v>
          </cell>
          <cell r="N55">
            <v>513.02</v>
          </cell>
          <cell r="O55">
            <v>3933.17</v>
          </cell>
        </row>
        <row r="56">
          <cell r="D56" t="str">
            <v>Coolies</v>
          </cell>
          <cell r="E56">
            <v>3.5</v>
          </cell>
          <cell r="F56">
            <v>120</v>
          </cell>
          <cell r="G56">
            <v>420</v>
          </cell>
          <cell r="H56" t="str">
            <v>sand</v>
          </cell>
          <cell r="I56">
            <v>0.71</v>
          </cell>
          <cell r="J56" t="str">
            <v>cu.m.</v>
          </cell>
          <cell r="K56">
            <v>3008.95</v>
          </cell>
          <cell r="L56">
            <v>2136.35</v>
          </cell>
        </row>
        <row r="58">
          <cell r="A58" t="str">
            <v>6.5b</v>
          </cell>
          <cell r="B58" t="str">
            <v>b) without sand packing</v>
          </cell>
          <cell r="D58" t="str">
            <v>Mason</v>
          </cell>
          <cell r="E58">
            <v>1</v>
          </cell>
          <cell r="F58">
            <v>195</v>
          </cell>
          <cell r="G58">
            <v>195</v>
          </cell>
          <cell r="H58" t="str">
            <v>Blockstone</v>
          </cell>
          <cell r="I58">
            <v>1.1000000000000001</v>
          </cell>
          <cell r="J58" t="str">
            <v>cu.m.</v>
          </cell>
          <cell r="K58">
            <v>608</v>
          </cell>
          <cell r="L58">
            <v>668.8</v>
          </cell>
          <cell r="M58">
            <v>1283.8</v>
          </cell>
          <cell r="N58">
            <v>192.57</v>
          </cell>
          <cell r="O58">
            <v>1476.37</v>
          </cell>
        </row>
        <row r="59">
          <cell r="D59" t="str">
            <v>Coolies</v>
          </cell>
          <cell r="E59">
            <v>3.5</v>
          </cell>
          <cell r="F59">
            <v>120</v>
          </cell>
          <cell r="G59">
            <v>420</v>
          </cell>
        </row>
        <row r="61">
          <cell r="A61">
            <v>6.4</v>
          </cell>
          <cell r="B61" t="str">
            <v>Stone fillng in foundation  for  1 cu.m.</v>
          </cell>
          <cell r="D61" t="str">
            <v>Coolies</v>
          </cell>
          <cell r="E61">
            <v>1.5</v>
          </cell>
          <cell r="F61">
            <v>120</v>
          </cell>
          <cell r="G61">
            <v>180</v>
          </cell>
          <cell r="H61" t="str">
            <v>Blockstone</v>
          </cell>
          <cell r="I61">
            <v>1.1000000000000001</v>
          </cell>
          <cell r="J61" t="str">
            <v>cu.m.</v>
          </cell>
          <cell r="K61">
            <v>608</v>
          </cell>
          <cell r="L61">
            <v>668.8</v>
          </cell>
          <cell r="M61">
            <v>848.8</v>
          </cell>
          <cell r="N61">
            <v>127.32</v>
          </cell>
          <cell r="O61">
            <v>976.12</v>
          </cell>
        </row>
        <row r="63">
          <cell r="B63" t="str">
            <v>PCC for sub-structure concreting,  for 1 cum.</v>
          </cell>
        </row>
        <row r="64">
          <cell r="A64" t="str">
            <v>7.2c</v>
          </cell>
          <cell r="B64" t="str">
            <v>(a) P.C.C. (1:3:6)</v>
          </cell>
          <cell r="D64" t="str">
            <v>Mason</v>
          </cell>
          <cell r="E64">
            <v>1</v>
          </cell>
          <cell r="F64">
            <v>195</v>
          </cell>
          <cell r="G64">
            <v>195</v>
          </cell>
          <cell r="H64" t="str">
            <v>40mm agg</v>
          </cell>
          <cell r="I64">
            <v>0.65</v>
          </cell>
          <cell r="J64" t="str">
            <v>cu.m.</v>
          </cell>
          <cell r="K64">
            <v>1400</v>
          </cell>
          <cell r="L64">
            <v>910</v>
          </cell>
          <cell r="M64">
            <v>5364.81</v>
          </cell>
          <cell r="N64">
            <v>804.72</v>
          </cell>
          <cell r="O64">
            <v>6169.53</v>
          </cell>
        </row>
        <row r="65">
          <cell r="D65" t="str">
            <v>Coolies</v>
          </cell>
          <cell r="E65">
            <v>4</v>
          </cell>
          <cell r="F65">
            <v>120</v>
          </cell>
          <cell r="G65">
            <v>480</v>
          </cell>
          <cell r="H65" t="str">
            <v>20mm agg</v>
          </cell>
          <cell r="I65">
            <v>0.24</v>
          </cell>
          <cell r="J65" t="str">
            <v>cu.m.</v>
          </cell>
          <cell r="K65">
            <v>2120</v>
          </cell>
          <cell r="L65">
            <v>508.8</v>
          </cell>
        </row>
        <row r="66">
          <cell r="H66" t="str">
            <v>cement</v>
          </cell>
          <cell r="I66">
            <v>0.22</v>
          </cell>
          <cell r="J66" t="str">
            <v>mt</v>
          </cell>
          <cell r="K66">
            <v>8440</v>
          </cell>
          <cell r="L66">
            <v>1856.8</v>
          </cell>
        </row>
        <row r="67">
          <cell r="H67" t="str">
            <v>coarsesand</v>
          </cell>
          <cell r="I67">
            <v>0.47</v>
          </cell>
          <cell r="J67" t="str">
            <v>cu.m.</v>
          </cell>
          <cell r="K67">
            <v>3008.95</v>
          </cell>
          <cell r="L67">
            <v>1414.21</v>
          </cell>
        </row>
        <row r="69">
          <cell r="A69" t="str">
            <v>7.2d</v>
          </cell>
          <cell r="B69" t="str">
            <v>(b)  PCC (1:2:4)</v>
          </cell>
          <cell r="D69" t="str">
            <v>Mason</v>
          </cell>
          <cell r="E69">
            <v>1</v>
          </cell>
          <cell r="F69">
            <v>195</v>
          </cell>
          <cell r="G69">
            <v>195</v>
          </cell>
          <cell r="H69" t="str">
            <v>40mm agg</v>
          </cell>
          <cell r="I69">
            <v>0.52</v>
          </cell>
          <cell r="J69" t="str">
            <v>cu.m.</v>
          </cell>
          <cell r="K69">
            <v>1400</v>
          </cell>
          <cell r="L69">
            <v>728</v>
          </cell>
          <cell r="M69">
            <v>6228.18</v>
          </cell>
          <cell r="N69">
            <v>934.23</v>
          </cell>
          <cell r="O69">
            <v>7162.41</v>
          </cell>
        </row>
        <row r="70">
          <cell r="D70" t="str">
            <v>Coolies</v>
          </cell>
          <cell r="E70">
            <v>4</v>
          </cell>
          <cell r="F70">
            <v>120</v>
          </cell>
          <cell r="G70">
            <v>480</v>
          </cell>
          <cell r="H70" t="str">
            <v>20mm agg</v>
          </cell>
          <cell r="I70">
            <v>0.22</v>
          </cell>
          <cell r="J70" t="str">
            <v>cu.m.</v>
          </cell>
          <cell r="K70">
            <v>2120</v>
          </cell>
          <cell r="L70">
            <v>466.4</v>
          </cell>
        </row>
        <row r="71">
          <cell r="H71" t="str">
            <v>10mm agg</v>
          </cell>
          <cell r="I71">
            <v>0.11</v>
          </cell>
          <cell r="J71" t="str">
            <v>cu.m.</v>
          </cell>
          <cell r="K71">
            <v>2900</v>
          </cell>
          <cell r="L71">
            <v>319</v>
          </cell>
        </row>
        <row r="72">
          <cell r="H72" t="str">
            <v>cement</v>
          </cell>
          <cell r="I72">
            <v>0.32</v>
          </cell>
          <cell r="J72" t="str">
            <v>mt</v>
          </cell>
          <cell r="K72">
            <v>8440</v>
          </cell>
          <cell r="L72">
            <v>2700.8</v>
          </cell>
        </row>
        <row r="73">
          <cell r="H73" t="str">
            <v>coarsesand</v>
          </cell>
          <cell r="I73">
            <v>0.44500000000000001</v>
          </cell>
          <cell r="J73" t="str">
            <v>cu.m.</v>
          </cell>
          <cell r="K73">
            <v>3008.95</v>
          </cell>
          <cell r="L73">
            <v>1338.98</v>
          </cell>
        </row>
        <row r="75">
          <cell r="B75" t="str">
            <v>PCC for RCC in superstructure,  for 1 cum.</v>
          </cell>
        </row>
        <row r="76">
          <cell r="A76" t="str">
            <v>7.4a</v>
          </cell>
          <cell r="B76" t="str">
            <v>(a)  PCC (1:2:4)</v>
          </cell>
          <cell r="D76" t="str">
            <v>Mason</v>
          </cell>
          <cell r="E76">
            <v>0.8</v>
          </cell>
          <cell r="F76">
            <v>195</v>
          </cell>
          <cell r="G76">
            <v>156</v>
          </cell>
          <cell r="H76" t="str">
            <v>40mm agg</v>
          </cell>
          <cell r="I76">
            <v>0.52</v>
          </cell>
          <cell r="J76" t="str">
            <v>cu.m.</v>
          </cell>
          <cell r="K76">
            <v>1400</v>
          </cell>
          <cell r="L76">
            <v>728</v>
          </cell>
          <cell r="M76">
            <v>6549.18</v>
          </cell>
          <cell r="N76">
            <v>982.38</v>
          </cell>
          <cell r="O76">
            <v>7531.56</v>
          </cell>
        </row>
        <row r="77">
          <cell r="D77" t="str">
            <v>Coolies</v>
          </cell>
          <cell r="E77">
            <v>7</v>
          </cell>
          <cell r="F77">
            <v>120</v>
          </cell>
          <cell r="G77">
            <v>840</v>
          </cell>
          <cell r="H77" t="str">
            <v>20mm agg</v>
          </cell>
          <cell r="I77">
            <v>0.22</v>
          </cell>
          <cell r="J77" t="str">
            <v>cu.m.</v>
          </cell>
          <cell r="K77">
            <v>2120</v>
          </cell>
          <cell r="L77">
            <v>466.4</v>
          </cell>
        </row>
        <row r="78">
          <cell r="H78" t="str">
            <v>10mm agg</v>
          </cell>
          <cell r="I78">
            <v>0.11</v>
          </cell>
          <cell r="J78" t="str">
            <v>cu.m.</v>
          </cell>
          <cell r="K78">
            <v>2900</v>
          </cell>
          <cell r="L78">
            <v>319</v>
          </cell>
        </row>
        <row r="79">
          <cell r="H79" t="str">
            <v>cement</v>
          </cell>
          <cell r="I79">
            <v>0.32</v>
          </cell>
          <cell r="J79" t="str">
            <v>mt</v>
          </cell>
          <cell r="K79">
            <v>8440</v>
          </cell>
          <cell r="L79">
            <v>2700.8</v>
          </cell>
        </row>
        <row r="80">
          <cell r="H80" t="str">
            <v>coarsesand</v>
          </cell>
          <cell r="I80">
            <v>0.44500000000000001</v>
          </cell>
          <cell r="J80" t="str">
            <v>cu.m.</v>
          </cell>
          <cell r="K80">
            <v>3008.95</v>
          </cell>
          <cell r="L80">
            <v>1338.98</v>
          </cell>
        </row>
        <row r="82">
          <cell r="A82" t="str">
            <v>7.4b1</v>
          </cell>
          <cell r="B82" t="str">
            <v>(b) P.C.C. (1:1.5:3)</v>
          </cell>
          <cell r="D82" t="str">
            <v>Mason</v>
          </cell>
          <cell r="E82">
            <v>0.8</v>
          </cell>
          <cell r="F82">
            <v>195</v>
          </cell>
          <cell r="G82">
            <v>156</v>
          </cell>
          <cell r="H82" t="str">
            <v>20mm agg</v>
          </cell>
          <cell r="I82">
            <v>0.56999999999999995</v>
          </cell>
          <cell r="J82" t="str">
            <v>cu.m.</v>
          </cell>
          <cell r="K82">
            <v>2120</v>
          </cell>
          <cell r="L82">
            <v>1208.4000000000001</v>
          </cell>
          <cell r="M82">
            <v>7700.2</v>
          </cell>
          <cell r="N82">
            <v>1155.03</v>
          </cell>
          <cell r="O82">
            <v>8855.23</v>
          </cell>
        </row>
        <row r="83">
          <cell r="D83" t="str">
            <v>Coolies</v>
          </cell>
          <cell r="E83">
            <v>7</v>
          </cell>
          <cell r="F83">
            <v>120</v>
          </cell>
          <cell r="G83">
            <v>840</v>
          </cell>
          <cell r="H83" t="str">
            <v>10mm agg</v>
          </cell>
          <cell r="I83">
            <v>0.28999999999999998</v>
          </cell>
          <cell r="J83" t="str">
            <v>cu.m.</v>
          </cell>
          <cell r="K83">
            <v>2900</v>
          </cell>
          <cell r="L83">
            <v>841</v>
          </cell>
        </row>
        <row r="84">
          <cell r="H84" t="str">
            <v>cement</v>
          </cell>
          <cell r="I84">
            <v>0.4</v>
          </cell>
          <cell r="J84" t="str">
            <v>mt</v>
          </cell>
          <cell r="K84">
            <v>8440</v>
          </cell>
          <cell r="L84">
            <v>3376</v>
          </cell>
        </row>
        <row r="85">
          <cell r="H85" t="str">
            <v>coarsesand</v>
          </cell>
          <cell r="I85">
            <v>0.42499999999999999</v>
          </cell>
          <cell r="J85" t="str">
            <v>cu.m.</v>
          </cell>
          <cell r="K85">
            <v>3008.95</v>
          </cell>
          <cell r="L85">
            <v>1278.8</v>
          </cell>
        </row>
        <row r="87">
          <cell r="A87" t="str">
            <v>7.4b2</v>
          </cell>
          <cell r="B87" t="str">
            <v>(b) P.C.C. (1:1.5:3) with 2% WPC</v>
          </cell>
          <cell r="D87" t="str">
            <v>Mason</v>
          </cell>
          <cell r="E87">
            <v>0.8</v>
          </cell>
          <cell r="F87">
            <v>195</v>
          </cell>
          <cell r="G87">
            <v>156</v>
          </cell>
          <cell r="H87" t="str">
            <v>20mm agg</v>
          </cell>
          <cell r="I87">
            <v>0.56999999999999995</v>
          </cell>
          <cell r="J87" t="str">
            <v>cu.m.</v>
          </cell>
          <cell r="K87">
            <v>2120</v>
          </cell>
          <cell r="L87">
            <v>1208.4000000000001</v>
          </cell>
          <cell r="M87">
            <v>8100.2</v>
          </cell>
          <cell r="N87">
            <v>1215.03</v>
          </cell>
          <cell r="O87">
            <v>9315.23</v>
          </cell>
        </row>
        <row r="88">
          <cell r="D88" t="str">
            <v>Coolies</v>
          </cell>
          <cell r="E88">
            <v>7</v>
          </cell>
          <cell r="F88">
            <v>120</v>
          </cell>
          <cell r="G88">
            <v>840</v>
          </cell>
          <cell r="H88" t="str">
            <v>10mm agg</v>
          </cell>
          <cell r="I88">
            <v>0.28999999999999998</v>
          </cell>
          <cell r="J88" t="str">
            <v>cu.m.</v>
          </cell>
          <cell r="K88">
            <v>2900</v>
          </cell>
          <cell r="L88">
            <v>841</v>
          </cell>
        </row>
        <row r="89">
          <cell r="H89" t="str">
            <v>cement</v>
          </cell>
          <cell r="I89">
            <v>0.4</v>
          </cell>
          <cell r="J89" t="str">
            <v>mt</v>
          </cell>
          <cell r="K89">
            <v>8440</v>
          </cell>
          <cell r="L89">
            <v>3376</v>
          </cell>
        </row>
        <row r="90">
          <cell r="H90" t="str">
            <v>coarsesand</v>
          </cell>
          <cell r="I90">
            <v>0.42499999999999999</v>
          </cell>
          <cell r="J90" t="str">
            <v>cu.m.</v>
          </cell>
          <cell r="K90">
            <v>3008.95</v>
          </cell>
          <cell r="L90">
            <v>1278.8</v>
          </cell>
        </row>
        <row r="91">
          <cell r="H91" t="str">
            <v>WPC</v>
          </cell>
          <cell r="I91">
            <v>8</v>
          </cell>
          <cell r="J91" t="str">
            <v>kg</v>
          </cell>
          <cell r="K91">
            <v>50</v>
          </cell>
          <cell r="L91">
            <v>400</v>
          </cell>
        </row>
        <row r="93">
          <cell r="A93">
            <v>7.5</v>
          </cell>
          <cell r="B93" t="str">
            <v>Mild steel reinforcement works for RCC,</v>
          </cell>
          <cell r="D93" t="str">
            <v>Mason</v>
          </cell>
          <cell r="E93">
            <v>1.2E-2</v>
          </cell>
          <cell r="F93">
            <v>195</v>
          </cell>
          <cell r="G93">
            <v>2.34</v>
          </cell>
          <cell r="H93" t="str">
            <v>M.S. Bar</v>
          </cell>
          <cell r="I93">
            <v>1.0499999999999999E-3</v>
          </cell>
          <cell r="J93" t="str">
            <v>M.T.</v>
          </cell>
          <cell r="K93">
            <v>45680</v>
          </cell>
          <cell r="L93">
            <v>47.96</v>
          </cell>
          <cell r="M93">
            <v>52.36</v>
          </cell>
          <cell r="N93">
            <v>7.85</v>
          </cell>
          <cell r="O93">
            <v>60.21</v>
          </cell>
        </row>
        <row r="94">
          <cell r="B94" t="str">
            <v>including bending and 30m haulage, for 1 Kg</v>
          </cell>
          <cell r="D94" t="str">
            <v>Helper</v>
          </cell>
          <cell r="E94">
            <v>1.2E-2</v>
          </cell>
          <cell r="F94">
            <v>120</v>
          </cell>
          <cell r="G94">
            <v>1.44</v>
          </cell>
          <cell r="H94" t="str">
            <v>Binding wire</v>
          </cell>
          <cell r="I94">
            <v>0.01</v>
          </cell>
          <cell r="J94" t="str">
            <v>kg</v>
          </cell>
          <cell r="K94">
            <v>61.9</v>
          </cell>
          <cell r="L94">
            <v>0.62</v>
          </cell>
        </row>
        <row r="96">
          <cell r="A96" t="str">
            <v>8.2a</v>
          </cell>
          <cell r="B96" t="str">
            <v xml:space="preserve">Centering/shuttering works, </v>
          </cell>
          <cell r="D96" t="str">
            <v>Mason</v>
          </cell>
          <cell r="E96">
            <v>0.17199999999999999</v>
          </cell>
          <cell r="F96">
            <v>195</v>
          </cell>
          <cell r="G96">
            <v>33.54</v>
          </cell>
          <cell r="H96" t="str">
            <v>Local wood</v>
          </cell>
          <cell r="I96">
            <v>5.2600000000000001E-2</v>
          </cell>
          <cell r="J96" t="str">
            <v>cu.m.</v>
          </cell>
          <cell r="K96">
            <v>17660</v>
          </cell>
          <cell r="L96">
            <v>154.82</v>
          </cell>
          <cell r="M96">
            <v>233.43</v>
          </cell>
          <cell r="N96">
            <v>35.01</v>
          </cell>
          <cell r="O96">
            <v>268.44</v>
          </cell>
        </row>
        <row r="97">
          <cell r="B97" t="str">
            <v>haulage 30m  for 1sqm.</v>
          </cell>
          <cell r="D97" t="str">
            <v>Coolies</v>
          </cell>
          <cell r="E97">
            <v>0.25700000000000001</v>
          </cell>
          <cell r="F97">
            <v>120</v>
          </cell>
          <cell r="G97">
            <v>30.84</v>
          </cell>
          <cell r="H97" t="str">
            <v>Nails</v>
          </cell>
          <cell r="I97">
            <v>0.25</v>
          </cell>
          <cell r="J97" t="str">
            <v>kg</v>
          </cell>
          <cell r="K97">
            <v>56.9</v>
          </cell>
          <cell r="L97">
            <v>14.23</v>
          </cell>
        </row>
        <row r="100">
          <cell r="A100">
            <v>9.1</v>
          </cell>
          <cell r="B100" t="str">
            <v xml:space="preserve">CGI sheet roofing work including procuring </v>
          </cell>
          <cell r="D100" t="str">
            <v>Mason</v>
          </cell>
          <cell r="E100">
            <v>0.2</v>
          </cell>
          <cell r="F100">
            <v>195</v>
          </cell>
          <cell r="G100">
            <v>39</v>
          </cell>
          <cell r="H100" t="str">
            <v>CGI sheet 24-26swg</v>
          </cell>
          <cell r="I100">
            <v>1.2</v>
          </cell>
          <cell r="J100" t="str">
            <v>sqm</v>
          </cell>
          <cell r="K100">
            <v>4900</v>
          </cell>
          <cell r="L100">
            <v>980</v>
          </cell>
          <cell r="M100">
            <v>2089</v>
          </cell>
          <cell r="N100">
            <v>313.35000000000002</v>
          </cell>
          <cell r="O100">
            <v>2402.35</v>
          </cell>
        </row>
        <row r="101">
          <cell r="B101" t="str">
            <v>of materials for 1m2:</v>
          </cell>
          <cell r="D101" t="str">
            <v>Coolies</v>
          </cell>
          <cell r="E101">
            <v>0.25</v>
          </cell>
          <cell r="F101">
            <v>120</v>
          </cell>
          <cell r="G101">
            <v>30</v>
          </cell>
          <cell r="H101" t="str">
            <v>8mm nut/bolt</v>
          </cell>
          <cell r="I101">
            <v>3</v>
          </cell>
          <cell r="J101" t="str">
            <v>no</v>
          </cell>
          <cell r="K101">
            <v>10</v>
          </cell>
          <cell r="L101">
            <v>30</v>
          </cell>
        </row>
        <row r="102">
          <cell r="G102">
            <v>69</v>
          </cell>
          <cell r="H102" t="str">
            <v>J-hook+ bitu-washer</v>
          </cell>
          <cell r="I102">
            <v>2.5</v>
          </cell>
          <cell r="J102" t="str">
            <v>no</v>
          </cell>
          <cell r="K102">
            <v>5</v>
          </cell>
          <cell r="L102">
            <v>1010</v>
          </cell>
        </row>
        <row r="105">
          <cell r="A105">
            <v>9.1999999999999993</v>
          </cell>
          <cell r="B105" t="str">
            <v>GI plainsheet ridge fixing work</v>
          </cell>
          <cell r="D105" t="str">
            <v>Mason</v>
          </cell>
          <cell r="E105">
            <v>0.2</v>
          </cell>
          <cell r="F105">
            <v>195</v>
          </cell>
          <cell r="G105">
            <v>39</v>
          </cell>
          <cell r="H105" t="str">
            <v>GI plainsheet 28swg</v>
          </cell>
          <cell r="I105">
            <v>1.2</v>
          </cell>
          <cell r="J105" t="str">
            <v>sqm</v>
          </cell>
          <cell r="K105">
            <v>4900</v>
          </cell>
          <cell r="L105">
            <v>980</v>
          </cell>
          <cell r="M105">
            <v>1089</v>
          </cell>
          <cell r="N105">
            <v>163.35</v>
          </cell>
          <cell r="O105">
            <v>1252.3499999999999</v>
          </cell>
        </row>
        <row r="106">
          <cell r="B106" t="str">
            <v>all complete, for 1 rm.</v>
          </cell>
          <cell r="D106" t="str">
            <v>Coolies</v>
          </cell>
          <cell r="E106">
            <v>0.25</v>
          </cell>
          <cell r="F106">
            <v>120</v>
          </cell>
          <cell r="G106">
            <v>30</v>
          </cell>
          <cell r="H106" t="str">
            <v>8mm nut/bolt</v>
          </cell>
          <cell r="I106">
            <v>4</v>
          </cell>
          <cell r="J106" t="str">
            <v>no</v>
          </cell>
          <cell r="K106">
            <v>10</v>
          </cell>
          <cell r="L106">
            <v>40</v>
          </cell>
        </row>
        <row r="108">
          <cell r="B108" t="str">
            <v>Salwood work for doors &amp; windows:</v>
          </cell>
        </row>
        <row r="109">
          <cell r="A109" t="str">
            <v>10.1a</v>
          </cell>
          <cell r="B109" t="str">
            <v>Frames (Chaukhat ) for 1cum.</v>
          </cell>
          <cell r="D109" t="str">
            <v>Carpenter</v>
          </cell>
          <cell r="E109">
            <v>34</v>
          </cell>
          <cell r="F109">
            <v>195</v>
          </cell>
          <cell r="G109">
            <v>6630</v>
          </cell>
          <cell r="H109" t="str">
            <v>Salwood</v>
          </cell>
          <cell r="I109">
            <v>1.1000000000000001</v>
          </cell>
          <cell r="J109" t="str">
            <v>cum.</v>
          </cell>
          <cell r="K109">
            <v>38946</v>
          </cell>
          <cell r="L109">
            <v>42840.6</v>
          </cell>
          <cell r="M109">
            <v>50890.6</v>
          </cell>
          <cell r="N109">
            <v>7633.59</v>
          </cell>
          <cell r="O109">
            <v>58524.19</v>
          </cell>
        </row>
        <row r="110">
          <cell r="B110" t="str">
            <v>(wood size 75 x 100 mm)</v>
          </cell>
          <cell r="D110" t="str">
            <v>Laborer</v>
          </cell>
          <cell r="E110">
            <v>3.4</v>
          </cell>
          <cell r="F110">
            <v>120</v>
          </cell>
          <cell r="G110">
            <v>408</v>
          </cell>
          <cell r="H110" t="str">
            <v>Holdfast</v>
          </cell>
          <cell r="I110">
            <v>92</v>
          </cell>
          <cell r="J110" t="str">
            <v>no</v>
          </cell>
          <cell r="K110">
            <v>10</v>
          </cell>
          <cell r="L110">
            <v>920</v>
          </cell>
        </row>
        <row r="111">
          <cell r="H111" t="str">
            <v>nails/screws</v>
          </cell>
          <cell r="I111">
            <v>184</v>
          </cell>
          <cell r="J111" t="str">
            <v>no</v>
          </cell>
          <cell r="K111">
            <v>0.5</v>
          </cell>
          <cell r="L111">
            <v>92</v>
          </cell>
        </row>
        <row r="113">
          <cell r="A113" t="str">
            <v>10.1b</v>
          </cell>
          <cell r="B113" t="str">
            <v>For one Frame (chaukat) of size (900x2100 mm)</v>
          </cell>
          <cell r="M113">
            <v>1946.57</v>
          </cell>
          <cell r="O113">
            <v>2238.5500000000002</v>
          </cell>
        </row>
        <row r="115">
          <cell r="A115" t="str">
            <v>10.2a</v>
          </cell>
          <cell r="B115" t="str">
            <v>Making and fixing panelled door shutter with</v>
          </cell>
          <cell r="D115" t="str">
            <v>Carpenter</v>
          </cell>
          <cell r="E115">
            <v>10</v>
          </cell>
          <cell r="F115">
            <v>195</v>
          </cell>
          <cell r="G115">
            <v>1950</v>
          </cell>
          <cell r="H115" t="str">
            <v>Salwood</v>
          </cell>
          <cell r="I115">
            <v>8.4000000000000005E-2</v>
          </cell>
          <cell r="J115" t="str">
            <v>cum.</v>
          </cell>
          <cell r="K115">
            <v>38946</v>
          </cell>
          <cell r="L115">
            <v>3271.46</v>
          </cell>
          <cell r="M115">
            <v>5756.46</v>
          </cell>
          <cell r="N115">
            <v>863.47</v>
          </cell>
          <cell r="O115">
            <v>6619.93</v>
          </cell>
        </row>
        <row r="116">
          <cell r="B116" t="str">
            <v>38mm thick frame for one shutter</v>
          </cell>
          <cell r="D116" t="str">
            <v>Laborer</v>
          </cell>
          <cell r="E116">
            <v>1</v>
          </cell>
          <cell r="F116">
            <v>120</v>
          </cell>
          <cell r="G116">
            <v>120</v>
          </cell>
          <cell r="H116" t="str">
            <v xml:space="preserve"> Hinge 6"</v>
          </cell>
          <cell r="I116">
            <v>6</v>
          </cell>
          <cell r="J116" t="str">
            <v>no</v>
          </cell>
          <cell r="K116">
            <v>20</v>
          </cell>
          <cell r="L116">
            <v>120</v>
          </cell>
        </row>
        <row r="117">
          <cell r="B117" t="str">
            <v xml:space="preserve">     (Shutter size : 1.07x1.982 = 2.123 sqm)</v>
          </cell>
          <cell r="H117" t="str">
            <v xml:space="preserve"> Tower bolt 6"</v>
          </cell>
          <cell r="I117">
            <v>1</v>
          </cell>
          <cell r="J117" t="str">
            <v>no</v>
          </cell>
          <cell r="K117">
            <v>25</v>
          </cell>
          <cell r="L117">
            <v>25</v>
          </cell>
        </row>
        <row r="118">
          <cell r="H118" t="str">
            <v xml:space="preserve"> Tower bolt 12"</v>
          </cell>
          <cell r="I118">
            <v>1</v>
          </cell>
          <cell r="J118" t="str">
            <v>no</v>
          </cell>
          <cell r="K118">
            <v>40</v>
          </cell>
          <cell r="L118">
            <v>40</v>
          </cell>
        </row>
        <row r="119">
          <cell r="H119" t="str">
            <v xml:space="preserve"> Lockset 250mm</v>
          </cell>
          <cell r="I119">
            <v>1</v>
          </cell>
          <cell r="J119" t="str">
            <v>no</v>
          </cell>
          <cell r="K119">
            <v>120</v>
          </cell>
          <cell r="L119">
            <v>120</v>
          </cell>
        </row>
        <row r="120">
          <cell r="H120" t="str">
            <v xml:space="preserve"> Handle</v>
          </cell>
          <cell r="I120">
            <v>2</v>
          </cell>
          <cell r="J120" t="str">
            <v>no</v>
          </cell>
          <cell r="K120">
            <v>50</v>
          </cell>
          <cell r="L120">
            <v>100</v>
          </cell>
        </row>
        <row r="121">
          <cell r="H121" t="str">
            <v xml:space="preserve"> Screw</v>
          </cell>
          <cell r="I121">
            <v>0.5</v>
          </cell>
          <cell r="J121" t="str">
            <v>kg</v>
          </cell>
          <cell r="K121">
            <v>20</v>
          </cell>
          <cell r="L121">
            <v>10</v>
          </cell>
        </row>
        <row r="123">
          <cell r="A123" t="str">
            <v>10.2b</v>
          </cell>
          <cell r="B123" t="str">
            <v>Rate for 1 sqm.</v>
          </cell>
          <cell r="M123">
            <v>3118.2</v>
          </cell>
          <cell r="N123">
            <v>467.73</v>
          </cell>
          <cell r="O123">
            <v>3585.93</v>
          </cell>
        </row>
        <row r="125">
          <cell r="A125" t="str">
            <v>10.9a1</v>
          </cell>
          <cell r="B125" t="str">
            <v>Fixing GI plainsheet on both sides of 38mm thick</v>
          </cell>
          <cell r="D125" t="str">
            <v>Carpenter</v>
          </cell>
          <cell r="E125">
            <v>7</v>
          </cell>
          <cell r="F125">
            <v>195</v>
          </cell>
          <cell r="G125">
            <v>1365</v>
          </cell>
          <cell r="H125" t="str">
            <v>Salwood</v>
          </cell>
          <cell r="I125">
            <v>3.4599999999999999E-2</v>
          </cell>
          <cell r="J125" t="str">
            <v>cum.</v>
          </cell>
          <cell r="K125">
            <v>38946</v>
          </cell>
          <cell r="L125">
            <v>1347.53</v>
          </cell>
          <cell r="M125">
            <v>4026.79</v>
          </cell>
          <cell r="N125">
            <v>604.02</v>
          </cell>
          <cell r="O125">
            <v>4630.8100000000004</v>
          </cell>
        </row>
        <row r="126">
          <cell r="B126" t="str">
            <v>1.09x2.06=2.245 sqm door frame</v>
          </cell>
          <cell r="D126" t="str">
            <v>Laborer</v>
          </cell>
          <cell r="E126">
            <v>0.7</v>
          </cell>
          <cell r="F126">
            <v>120</v>
          </cell>
          <cell r="G126">
            <v>84</v>
          </cell>
          <cell r="H126" t="str">
            <v xml:space="preserve"> Hinge 6"</v>
          </cell>
          <cell r="I126">
            <v>3</v>
          </cell>
          <cell r="J126" t="str">
            <v>no</v>
          </cell>
          <cell r="K126">
            <v>20</v>
          </cell>
          <cell r="L126">
            <v>60</v>
          </cell>
        </row>
        <row r="127">
          <cell r="H127" t="str">
            <v xml:space="preserve"> Tower bolt 6"</v>
          </cell>
          <cell r="I127">
            <v>1</v>
          </cell>
          <cell r="J127" t="str">
            <v>no</v>
          </cell>
          <cell r="K127">
            <v>25</v>
          </cell>
          <cell r="L127">
            <v>25</v>
          </cell>
        </row>
        <row r="128">
          <cell r="H128" t="str">
            <v xml:space="preserve"> Tower bolt 12"</v>
          </cell>
          <cell r="I128">
            <v>1</v>
          </cell>
          <cell r="J128" t="str">
            <v>no</v>
          </cell>
          <cell r="K128">
            <v>40</v>
          </cell>
          <cell r="L128">
            <v>40</v>
          </cell>
        </row>
        <row r="129">
          <cell r="H129" t="str">
            <v xml:space="preserve"> Lockset 250mm</v>
          </cell>
          <cell r="I129">
            <v>1</v>
          </cell>
          <cell r="J129" t="str">
            <v>no</v>
          </cell>
          <cell r="K129">
            <v>120</v>
          </cell>
          <cell r="L129">
            <v>120</v>
          </cell>
        </row>
        <row r="130">
          <cell r="H130" t="str">
            <v xml:space="preserve"> Handle</v>
          </cell>
          <cell r="I130">
            <v>1</v>
          </cell>
          <cell r="J130" t="str">
            <v>no</v>
          </cell>
          <cell r="K130">
            <v>50</v>
          </cell>
          <cell r="L130">
            <v>50</v>
          </cell>
        </row>
        <row r="131">
          <cell r="H131" t="str">
            <v>GI plainsheet 28swg</v>
          </cell>
          <cell r="I131">
            <v>4.6500000000000004</v>
          </cell>
          <cell r="J131" t="str">
            <v>sqm</v>
          </cell>
          <cell r="K131">
            <v>200.7</v>
          </cell>
          <cell r="L131">
            <v>933.26</v>
          </cell>
        </row>
        <row r="132">
          <cell r="H132" t="str">
            <v xml:space="preserve"> Screw</v>
          </cell>
          <cell r="J132" t="str">
            <v>LS</v>
          </cell>
          <cell r="L132">
            <v>2</v>
          </cell>
        </row>
        <row r="134">
          <cell r="A134" t="str">
            <v>10.9a2</v>
          </cell>
          <cell r="B134" t="str">
            <v>Rate for 1 sqm.</v>
          </cell>
          <cell r="M134">
            <v>2062.7199999999998</v>
          </cell>
          <cell r="N134">
            <v>309.41000000000003</v>
          </cell>
          <cell r="O134">
            <v>2372.13</v>
          </cell>
        </row>
        <row r="136">
          <cell r="A136" t="str">
            <v>10.10a1</v>
          </cell>
          <cell r="B136" t="str">
            <v>Fixing mosquito proof wirenet to 38mm thick</v>
          </cell>
          <cell r="D136" t="str">
            <v>Carpenter</v>
          </cell>
          <cell r="E136">
            <v>5</v>
          </cell>
          <cell r="F136">
            <v>195</v>
          </cell>
          <cell r="G136">
            <v>975</v>
          </cell>
          <cell r="H136" t="str">
            <v>Salwood</v>
          </cell>
          <cell r="I136">
            <v>2.5999999999999999E-2</v>
          </cell>
          <cell r="J136" t="str">
            <v>cum.</v>
          </cell>
          <cell r="K136">
            <v>38946</v>
          </cell>
          <cell r="L136">
            <v>1012.6</v>
          </cell>
          <cell r="M136">
            <v>2759.93</v>
          </cell>
          <cell r="N136">
            <v>413.99</v>
          </cell>
          <cell r="O136">
            <v>3173.92</v>
          </cell>
        </row>
        <row r="137">
          <cell r="B137" t="str">
            <v>1.09x2.06=2.245 sqm frame</v>
          </cell>
          <cell r="D137" t="str">
            <v>Laborer</v>
          </cell>
          <cell r="E137">
            <v>0.5</v>
          </cell>
          <cell r="F137">
            <v>120</v>
          </cell>
          <cell r="G137">
            <v>60</v>
          </cell>
          <cell r="H137" t="str">
            <v xml:space="preserve"> Hinge 6"</v>
          </cell>
          <cell r="I137">
            <v>3</v>
          </cell>
          <cell r="J137" t="str">
            <v>no</v>
          </cell>
          <cell r="K137">
            <v>20</v>
          </cell>
          <cell r="L137">
            <v>60</v>
          </cell>
        </row>
        <row r="138">
          <cell r="H138" t="str">
            <v xml:space="preserve"> Tower bolt 6"</v>
          </cell>
          <cell r="I138">
            <v>1</v>
          </cell>
          <cell r="J138" t="str">
            <v>no</v>
          </cell>
          <cell r="K138">
            <v>25</v>
          </cell>
          <cell r="L138">
            <v>25</v>
          </cell>
        </row>
        <row r="139">
          <cell r="H139" t="str">
            <v xml:space="preserve"> Tower bolt 12"</v>
          </cell>
          <cell r="I139">
            <v>1</v>
          </cell>
          <cell r="J139" t="str">
            <v>no</v>
          </cell>
          <cell r="K139">
            <v>40</v>
          </cell>
          <cell r="L139">
            <v>40</v>
          </cell>
        </row>
        <row r="140">
          <cell r="H140" t="str">
            <v>wiremesh 24 SWG</v>
          </cell>
          <cell r="I140">
            <v>2.13</v>
          </cell>
          <cell r="J140" t="str">
            <v>sqm</v>
          </cell>
          <cell r="K140">
            <v>251.33</v>
          </cell>
          <cell r="L140">
            <v>535.33000000000004</v>
          </cell>
        </row>
        <row r="141">
          <cell r="H141" t="str">
            <v xml:space="preserve"> Handle</v>
          </cell>
          <cell r="I141">
            <v>1</v>
          </cell>
          <cell r="J141" t="str">
            <v>no</v>
          </cell>
          <cell r="K141">
            <v>50</v>
          </cell>
          <cell r="L141">
            <v>50</v>
          </cell>
        </row>
        <row r="142">
          <cell r="H142" t="str">
            <v xml:space="preserve"> Screw</v>
          </cell>
          <cell r="J142" t="str">
            <v>LS</v>
          </cell>
          <cell r="L142">
            <v>2</v>
          </cell>
        </row>
        <row r="143">
          <cell r="A143" t="str">
            <v>10.10a2</v>
          </cell>
          <cell r="B143" t="str">
            <v>Rate for 1 sqm.</v>
          </cell>
          <cell r="M143">
            <v>1413.77</v>
          </cell>
          <cell r="N143">
            <v>212.07</v>
          </cell>
          <cell r="O143">
            <v>1625.84</v>
          </cell>
        </row>
        <row r="145">
          <cell r="A145">
            <v>10.17</v>
          </cell>
          <cell r="B145" t="str">
            <v>Beams, Lintels, Wallplates etc. for 1cum.</v>
          </cell>
          <cell r="D145" t="str">
            <v>Carpenter</v>
          </cell>
          <cell r="E145">
            <v>17.649999999999999</v>
          </cell>
          <cell r="F145">
            <v>195</v>
          </cell>
          <cell r="G145">
            <v>3441.75</v>
          </cell>
          <cell r="H145" t="str">
            <v>Salwood</v>
          </cell>
          <cell r="I145">
            <v>1.05</v>
          </cell>
          <cell r="J145" t="str">
            <v>cum.</v>
          </cell>
          <cell r="K145">
            <v>38946</v>
          </cell>
          <cell r="L145">
            <v>40893.300000000003</v>
          </cell>
          <cell r="M145">
            <v>44603.75</v>
          </cell>
          <cell r="N145">
            <v>6690.56</v>
          </cell>
          <cell r="O145">
            <v>51294.31</v>
          </cell>
        </row>
        <row r="146">
          <cell r="B146" t="str">
            <v>( for span &lt;9m)</v>
          </cell>
          <cell r="D146" t="str">
            <v>Laborer</v>
          </cell>
          <cell r="E146">
            <v>1.7649999999999999</v>
          </cell>
          <cell r="F146">
            <v>120</v>
          </cell>
          <cell r="G146">
            <v>211.8</v>
          </cell>
          <cell r="H146" t="str">
            <v>Nails</v>
          </cell>
          <cell r="I146">
            <v>1</v>
          </cell>
          <cell r="J146" t="str">
            <v>kg</v>
          </cell>
          <cell r="K146">
            <v>56.9</v>
          </cell>
          <cell r="L146">
            <v>56.9</v>
          </cell>
        </row>
        <row r="148">
          <cell r="A148">
            <v>10.18</v>
          </cell>
          <cell r="B148" t="str">
            <v>Trusses including fixing for 1cum.</v>
          </cell>
          <cell r="D148" t="str">
            <v>Carpenter</v>
          </cell>
          <cell r="E148">
            <v>17.649999999999999</v>
          </cell>
          <cell r="F148">
            <v>195</v>
          </cell>
          <cell r="G148">
            <v>3441.75</v>
          </cell>
          <cell r="H148" t="str">
            <v>Salwood</v>
          </cell>
          <cell r="I148">
            <v>1.05</v>
          </cell>
          <cell r="J148" t="str">
            <v>cum.</v>
          </cell>
          <cell r="K148">
            <v>38946</v>
          </cell>
          <cell r="L148">
            <v>40893.300000000003</v>
          </cell>
          <cell r="M148">
            <v>48593.05</v>
          </cell>
          <cell r="N148">
            <v>7288.96</v>
          </cell>
          <cell r="O148">
            <v>55882.01</v>
          </cell>
        </row>
        <row r="149">
          <cell r="D149" t="str">
            <v>Laborer</v>
          </cell>
          <cell r="E149">
            <v>26</v>
          </cell>
          <cell r="F149">
            <v>120</v>
          </cell>
          <cell r="G149">
            <v>3120</v>
          </cell>
          <cell r="H149" t="str">
            <v>Strips</v>
          </cell>
          <cell r="I149">
            <v>10</v>
          </cell>
          <cell r="J149" t="str">
            <v>kg</v>
          </cell>
          <cell r="K149">
            <v>56.9</v>
          </cell>
          <cell r="L149">
            <v>569</v>
          </cell>
        </row>
        <row r="150">
          <cell r="H150" t="str">
            <v>Nails</v>
          </cell>
          <cell r="I150">
            <v>10</v>
          </cell>
          <cell r="J150" t="str">
            <v>kg</v>
          </cell>
          <cell r="K150">
            <v>56.9</v>
          </cell>
          <cell r="L150">
            <v>569</v>
          </cell>
        </row>
        <row r="152">
          <cell r="A152">
            <v>10.19</v>
          </cell>
          <cell r="B152" t="str">
            <v>25mm thick Eavesboard including fixing for 1sqm.</v>
          </cell>
          <cell r="D152" t="str">
            <v>Carpenter</v>
          </cell>
          <cell r="E152">
            <v>0.14299999999999999</v>
          </cell>
          <cell r="F152">
            <v>195</v>
          </cell>
          <cell r="G152">
            <v>27.89</v>
          </cell>
          <cell r="H152" t="str">
            <v>Salwood</v>
          </cell>
          <cell r="I152">
            <v>2.75E-2</v>
          </cell>
          <cell r="J152" t="str">
            <v>cum.</v>
          </cell>
          <cell r="K152">
            <v>38946</v>
          </cell>
          <cell r="L152">
            <v>1071.02</v>
          </cell>
          <cell r="M152">
            <v>1109.17</v>
          </cell>
          <cell r="N152">
            <v>166.38</v>
          </cell>
          <cell r="O152">
            <v>1275.55</v>
          </cell>
        </row>
        <row r="153">
          <cell r="D153" t="str">
            <v>Laborer</v>
          </cell>
          <cell r="E153">
            <v>1.43E-2</v>
          </cell>
          <cell r="F153">
            <v>120</v>
          </cell>
          <cell r="G153">
            <v>1.72</v>
          </cell>
          <cell r="H153" t="str">
            <v>Nails</v>
          </cell>
          <cell r="I153">
            <v>0.15</v>
          </cell>
          <cell r="J153" t="str">
            <v>kg</v>
          </cell>
          <cell r="K153">
            <v>56.9</v>
          </cell>
          <cell r="L153">
            <v>8.5399999999999991</v>
          </cell>
        </row>
        <row r="155">
          <cell r="A155" t="str">
            <v>10.20d</v>
          </cell>
          <cell r="B155" t="str">
            <v>Fixing mosquito proof wirenet to existing frames</v>
          </cell>
          <cell r="D155" t="str">
            <v>Carpenter</v>
          </cell>
          <cell r="E155">
            <v>0.108</v>
          </cell>
          <cell r="F155">
            <v>195</v>
          </cell>
          <cell r="G155">
            <v>21.06</v>
          </cell>
          <cell r="H155" t="str">
            <v>Salwood for Listies</v>
          </cell>
          <cell r="I155">
            <v>2E-3</v>
          </cell>
          <cell r="J155" t="str">
            <v>cum.</v>
          </cell>
          <cell r="K155">
            <v>38946</v>
          </cell>
          <cell r="L155">
            <v>77.89</v>
          </cell>
          <cell r="M155">
            <v>394.3</v>
          </cell>
          <cell r="N155">
            <v>59.15</v>
          </cell>
          <cell r="O155">
            <v>453.45</v>
          </cell>
        </row>
        <row r="156">
          <cell r="B156" t="str">
            <v>for 1 sqm.</v>
          </cell>
          <cell r="D156" t="str">
            <v>Laborer</v>
          </cell>
          <cell r="E156">
            <v>0.11</v>
          </cell>
          <cell r="F156">
            <v>120</v>
          </cell>
          <cell r="G156">
            <v>13.2</v>
          </cell>
          <cell r="H156" t="str">
            <v>mosquito net</v>
          </cell>
          <cell r="I156">
            <v>1.1000000000000001</v>
          </cell>
          <cell r="J156" t="str">
            <v>sqm</v>
          </cell>
          <cell r="K156">
            <v>251.33</v>
          </cell>
          <cell r="L156">
            <v>276.45999999999998</v>
          </cell>
        </row>
        <row r="157">
          <cell r="H157" t="str">
            <v>Nails</v>
          </cell>
          <cell r="I157">
            <v>0.1</v>
          </cell>
          <cell r="J157" t="str">
            <v>kg</v>
          </cell>
          <cell r="K157">
            <v>56.9</v>
          </cell>
          <cell r="L157">
            <v>5.69</v>
          </cell>
        </row>
        <row r="159">
          <cell r="A159" t="str">
            <v>11.20</v>
          </cell>
          <cell r="B159" t="str">
            <v>3 mm thick cement punning for 1sqm.</v>
          </cell>
          <cell r="D159" t="str">
            <v>Mason</v>
          </cell>
          <cell r="E159">
            <v>0.1</v>
          </cell>
          <cell r="F159">
            <v>195</v>
          </cell>
          <cell r="G159">
            <v>19.5</v>
          </cell>
          <cell r="H159" t="str">
            <v>cement</v>
          </cell>
          <cell r="I159">
            <v>5.3200000000000001E-3</v>
          </cell>
          <cell r="J159" t="str">
            <v>mt</v>
          </cell>
          <cell r="K159">
            <v>8440</v>
          </cell>
          <cell r="L159">
            <v>44.9</v>
          </cell>
          <cell r="M159">
            <v>76.400000000000006</v>
          </cell>
          <cell r="N159">
            <v>11.46</v>
          </cell>
          <cell r="O159">
            <v>87.86</v>
          </cell>
        </row>
        <row r="160">
          <cell r="D160" t="str">
            <v>Coolies</v>
          </cell>
          <cell r="E160">
            <v>0.1</v>
          </cell>
          <cell r="F160">
            <v>120</v>
          </cell>
          <cell r="G160">
            <v>12</v>
          </cell>
        </row>
        <row r="162">
          <cell r="B162" t="str">
            <v>12.5 mm thick c/s plaster for  1sqm.</v>
          </cell>
        </row>
        <row r="163">
          <cell r="A163" t="str">
            <v>12.1a</v>
          </cell>
          <cell r="B163" t="str">
            <v>in (1:2)  c/s mortar</v>
          </cell>
          <cell r="D163" t="str">
            <v>Mason</v>
          </cell>
          <cell r="E163">
            <v>0.12</v>
          </cell>
          <cell r="F163">
            <v>195</v>
          </cell>
          <cell r="G163">
            <v>23.4</v>
          </cell>
          <cell r="H163" t="str">
            <v>cement</v>
          </cell>
          <cell r="I163">
            <v>8.9999999999999993E-3</v>
          </cell>
          <cell r="J163" t="str">
            <v>MT</v>
          </cell>
          <cell r="K163">
            <v>8440</v>
          </cell>
          <cell r="L163">
            <v>75.959999999999994</v>
          </cell>
          <cell r="M163">
            <v>155.27000000000001</v>
          </cell>
          <cell r="N163">
            <v>23.29</v>
          </cell>
          <cell r="O163">
            <v>178.56</v>
          </cell>
        </row>
        <row r="164">
          <cell r="D164" t="str">
            <v>Labor</v>
          </cell>
          <cell r="E164">
            <v>0.16</v>
          </cell>
          <cell r="F164">
            <v>120</v>
          </cell>
          <cell r="G164">
            <v>19.2</v>
          </cell>
          <cell r="H164" t="str">
            <v>sand</v>
          </cell>
          <cell r="I164">
            <v>1.2200000000000001E-2</v>
          </cell>
          <cell r="J164" t="str">
            <v>cu.m.</v>
          </cell>
          <cell r="K164">
            <v>3008.95</v>
          </cell>
          <cell r="L164">
            <v>36.71</v>
          </cell>
        </row>
        <row r="166">
          <cell r="A166" t="str">
            <v>12.1b</v>
          </cell>
          <cell r="B166" t="str">
            <v>in (1:3) c/s mortar</v>
          </cell>
          <cell r="D166" t="str">
            <v>Mason</v>
          </cell>
          <cell r="E166">
            <v>0.12</v>
          </cell>
          <cell r="F166">
            <v>195</v>
          </cell>
          <cell r="G166">
            <v>23.4</v>
          </cell>
          <cell r="H166" t="str">
            <v>cement</v>
          </cell>
          <cell r="I166">
            <v>6.1999999999999998E-3</v>
          </cell>
          <cell r="J166" t="str">
            <v>MT</v>
          </cell>
          <cell r="K166">
            <v>8440</v>
          </cell>
          <cell r="L166">
            <v>52.33</v>
          </cell>
          <cell r="M166">
            <v>133.44</v>
          </cell>
          <cell r="N166">
            <v>20.02</v>
          </cell>
          <cell r="O166">
            <v>153.46</v>
          </cell>
        </row>
        <row r="167">
          <cell r="D167" t="str">
            <v>Labor</v>
          </cell>
          <cell r="E167">
            <v>0.16</v>
          </cell>
          <cell r="F167">
            <v>120</v>
          </cell>
          <cell r="G167">
            <v>19.2</v>
          </cell>
          <cell r="H167" t="str">
            <v>sand</v>
          </cell>
          <cell r="I167">
            <v>1.2800000000000001E-2</v>
          </cell>
          <cell r="J167" t="str">
            <v>cu.m.</v>
          </cell>
          <cell r="K167">
            <v>3008.95</v>
          </cell>
          <cell r="L167">
            <v>38.51</v>
          </cell>
        </row>
        <row r="169">
          <cell r="A169" t="str">
            <v>12.1c</v>
          </cell>
          <cell r="B169" t="str">
            <v>in (1:4) c/s mortar</v>
          </cell>
          <cell r="D169" t="str">
            <v>Mason</v>
          </cell>
          <cell r="E169">
            <v>0.12</v>
          </cell>
          <cell r="F169">
            <v>195</v>
          </cell>
          <cell r="G169">
            <v>23.4</v>
          </cell>
          <cell r="H169" t="str">
            <v>cement</v>
          </cell>
          <cell r="I169">
            <v>5.3800000000000002E-3</v>
          </cell>
          <cell r="J169" t="str">
            <v>MT</v>
          </cell>
          <cell r="K169">
            <v>8440</v>
          </cell>
          <cell r="L169">
            <v>45.41</v>
          </cell>
          <cell r="M169">
            <v>131.94</v>
          </cell>
          <cell r="N169">
            <v>19.79</v>
          </cell>
          <cell r="O169">
            <v>151.72999999999999</v>
          </cell>
        </row>
        <row r="170">
          <cell r="D170" t="str">
            <v>Labor</v>
          </cell>
          <cell r="E170">
            <v>0.16</v>
          </cell>
          <cell r="F170">
            <v>120</v>
          </cell>
          <cell r="G170">
            <v>19.2</v>
          </cell>
          <cell r="H170" t="str">
            <v>sand</v>
          </cell>
          <cell r="I170">
            <v>1.46E-2</v>
          </cell>
          <cell r="J170" t="str">
            <v>cu.m.</v>
          </cell>
          <cell r="K170">
            <v>3008.95</v>
          </cell>
          <cell r="L170">
            <v>43.93</v>
          </cell>
        </row>
        <row r="172">
          <cell r="B172" t="str">
            <v>20 mm thick c/s plaster for 1sqm.</v>
          </cell>
        </row>
        <row r="173">
          <cell r="A173" t="str">
            <v>12.4a1</v>
          </cell>
          <cell r="B173" t="str">
            <v>in (1:3) c/s mortar</v>
          </cell>
          <cell r="D173" t="str">
            <v>Mason</v>
          </cell>
          <cell r="E173">
            <v>0.14000000000000001</v>
          </cell>
          <cell r="F173">
            <v>195</v>
          </cell>
          <cell r="G173">
            <v>27.3</v>
          </cell>
          <cell r="H173" t="str">
            <v>cement</v>
          </cell>
          <cell r="I173">
            <v>9.5999999999999992E-3</v>
          </cell>
          <cell r="J173" t="str">
            <v>MT</v>
          </cell>
          <cell r="K173">
            <v>8440</v>
          </cell>
          <cell r="L173">
            <v>81.02</v>
          </cell>
          <cell r="M173">
            <v>189.79</v>
          </cell>
          <cell r="N173">
            <v>28.47</v>
          </cell>
          <cell r="O173">
            <v>218.26</v>
          </cell>
        </row>
        <row r="174">
          <cell r="D174" t="str">
            <v>Labor</v>
          </cell>
          <cell r="E174">
            <v>0.19</v>
          </cell>
          <cell r="F174">
            <v>120</v>
          </cell>
          <cell r="G174">
            <v>22.8</v>
          </cell>
          <cell r="H174" t="str">
            <v>sand</v>
          </cell>
          <cell r="I174">
            <v>1.95E-2</v>
          </cell>
          <cell r="J174" t="str">
            <v>cu.m.</v>
          </cell>
          <cell r="K174">
            <v>3008.95</v>
          </cell>
          <cell r="L174">
            <v>58.67</v>
          </cell>
        </row>
        <row r="176">
          <cell r="A176" t="str">
            <v>12.4a2</v>
          </cell>
          <cell r="B176" t="str">
            <v>in (1:3) c/s mortar with 2% WPC</v>
          </cell>
          <cell r="D176" t="str">
            <v>Mason</v>
          </cell>
          <cell r="E176">
            <v>0.14000000000000001</v>
          </cell>
          <cell r="F176">
            <v>195</v>
          </cell>
          <cell r="G176">
            <v>27.3</v>
          </cell>
          <cell r="H176" t="str">
            <v>cement</v>
          </cell>
          <cell r="I176">
            <v>9.5999999999999992E-3</v>
          </cell>
          <cell r="J176" t="str">
            <v>MT</v>
          </cell>
          <cell r="K176">
            <v>8440</v>
          </cell>
          <cell r="L176">
            <v>81.02</v>
          </cell>
          <cell r="M176">
            <v>199.79</v>
          </cell>
          <cell r="N176">
            <v>29.97</v>
          </cell>
          <cell r="O176">
            <v>229.76</v>
          </cell>
        </row>
        <row r="177">
          <cell r="D177" t="str">
            <v>Labor</v>
          </cell>
          <cell r="E177">
            <v>0.19</v>
          </cell>
          <cell r="F177">
            <v>120</v>
          </cell>
          <cell r="G177">
            <v>22.8</v>
          </cell>
          <cell r="H177" t="str">
            <v>sand</v>
          </cell>
          <cell r="I177">
            <v>1.95E-2</v>
          </cell>
          <cell r="J177" t="str">
            <v>cu.m.</v>
          </cell>
          <cell r="K177">
            <v>3008.95</v>
          </cell>
          <cell r="L177">
            <v>58.67</v>
          </cell>
        </row>
        <row r="178">
          <cell r="H178" t="str">
            <v>WPC</v>
          </cell>
          <cell r="I178">
            <v>0.2</v>
          </cell>
          <cell r="J178" t="str">
            <v>kg</v>
          </cell>
          <cell r="K178">
            <v>50</v>
          </cell>
          <cell r="L178">
            <v>10</v>
          </cell>
        </row>
        <row r="180">
          <cell r="A180" t="str">
            <v>12.4b</v>
          </cell>
          <cell r="B180" t="str">
            <v>in (1:4) c/s mortar</v>
          </cell>
          <cell r="D180" t="str">
            <v>Mason</v>
          </cell>
          <cell r="E180">
            <v>0.14000000000000001</v>
          </cell>
          <cell r="F180">
            <v>195</v>
          </cell>
          <cell r="G180">
            <v>27.3</v>
          </cell>
          <cell r="H180" t="str">
            <v>cement</v>
          </cell>
          <cell r="I180">
            <v>8.0999999999999996E-3</v>
          </cell>
          <cell r="J180" t="str">
            <v>MT</v>
          </cell>
          <cell r="K180">
            <v>8440</v>
          </cell>
          <cell r="L180">
            <v>68.36</v>
          </cell>
          <cell r="M180">
            <v>184.66</v>
          </cell>
          <cell r="N180">
            <v>27.7</v>
          </cell>
          <cell r="O180">
            <v>212.36</v>
          </cell>
        </row>
        <row r="181">
          <cell r="D181" t="str">
            <v>Labor</v>
          </cell>
          <cell r="E181">
            <v>0.19</v>
          </cell>
          <cell r="F181">
            <v>120</v>
          </cell>
          <cell r="G181">
            <v>22.8</v>
          </cell>
          <cell r="H181" t="str">
            <v>sand</v>
          </cell>
          <cell r="I181">
            <v>2.1999999999999999E-2</v>
          </cell>
          <cell r="J181" t="str">
            <v>cu.m.</v>
          </cell>
          <cell r="K181">
            <v>3008.95</v>
          </cell>
          <cell r="L181">
            <v>66.2</v>
          </cell>
        </row>
        <row r="183">
          <cell r="A183" t="str">
            <v>12.4c</v>
          </cell>
          <cell r="B183" t="str">
            <v>in (1:6) c/s mortar</v>
          </cell>
          <cell r="D183" t="str">
            <v>Mason</v>
          </cell>
          <cell r="E183">
            <v>0.14000000000000001</v>
          </cell>
          <cell r="F183">
            <v>195</v>
          </cell>
          <cell r="G183">
            <v>27.3</v>
          </cell>
          <cell r="H183" t="str">
            <v>cement</v>
          </cell>
          <cell r="I183">
            <v>5.7000000000000002E-3</v>
          </cell>
          <cell r="J183" t="str">
            <v>MT</v>
          </cell>
          <cell r="K183">
            <v>8440</v>
          </cell>
          <cell r="L183">
            <v>48.11</v>
          </cell>
          <cell r="M183">
            <v>168.92</v>
          </cell>
          <cell r="N183">
            <v>25.34</v>
          </cell>
          <cell r="O183">
            <v>194.26</v>
          </cell>
        </row>
        <row r="184">
          <cell r="D184" t="str">
            <v>Labor</v>
          </cell>
          <cell r="E184">
            <v>0.19</v>
          </cell>
          <cell r="F184">
            <v>120</v>
          </cell>
          <cell r="G184">
            <v>22.8</v>
          </cell>
          <cell r="H184" t="str">
            <v>sand</v>
          </cell>
          <cell r="I184">
            <v>2.35E-2</v>
          </cell>
          <cell r="J184" t="str">
            <v>cu.m.</v>
          </cell>
          <cell r="K184">
            <v>3008.95</v>
          </cell>
          <cell r="L184">
            <v>70.709999999999994</v>
          </cell>
        </row>
        <row r="186">
          <cell r="B186" t="str">
            <v>Cement (snowcem) paint for 1sqm.</v>
          </cell>
        </row>
        <row r="187">
          <cell r="A187" t="str">
            <v>13.4a</v>
          </cell>
          <cell r="B187" t="str">
            <v>a) Single coat</v>
          </cell>
          <cell r="D187" t="str">
            <v>Painter</v>
          </cell>
          <cell r="E187">
            <v>1.7000000000000001E-2</v>
          </cell>
          <cell r="F187">
            <v>195</v>
          </cell>
          <cell r="G187">
            <v>3.32</v>
          </cell>
          <cell r="H187" t="str">
            <v>snowcem</v>
          </cell>
          <cell r="I187">
            <v>0.3</v>
          </cell>
          <cell r="J187" t="str">
            <v>kg</v>
          </cell>
          <cell r="K187">
            <v>51.9</v>
          </cell>
          <cell r="L187">
            <v>15.57</v>
          </cell>
          <cell r="M187">
            <v>20.93</v>
          </cell>
          <cell r="N187">
            <v>3.14</v>
          </cell>
          <cell r="O187">
            <v>24.07</v>
          </cell>
        </row>
        <row r="188">
          <cell r="D188" t="str">
            <v>Helper</v>
          </cell>
          <cell r="E188">
            <v>1.7000000000000001E-2</v>
          </cell>
          <cell r="F188">
            <v>120</v>
          </cell>
          <cell r="G188">
            <v>2.04</v>
          </cell>
        </row>
        <row r="190">
          <cell r="A190" t="str">
            <v>13.4b</v>
          </cell>
          <cell r="B190" t="str">
            <v>b) Double coat</v>
          </cell>
          <cell r="D190" t="str">
            <v>Painter</v>
          </cell>
          <cell r="E190">
            <v>0.05</v>
          </cell>
          <cell r="F190">
            <v>195</v>
          </cell>
          <cell r="G190">
            <v>9.75</v>
          </cell>
          <cell r="H190" t="str">
            <v>snowcem</v>
          </cell>
          <cell r="I190">
            <v>0.48499999999999999</v>
          </cell>
          <cell r="J190" t="str">
            <v>kg</v>
          </cell>
          <cell r="K190">
            <v>51.9</v>
          </cell>
          <cell r="L190">
            <v>25.17</v>
          </cell>
          <cell r="M190">
            <v>40.92</v>
          </cell>
          <cell r="N190">
            <v>6.14</v>
          </cell>
          <cell r="O190">
            <v>47.06</v>
          </cell>
        </row>
        <row r="191">
          <cell r="D191" t="str">
            <v>Helper</v>
          </cell>
          <cell r="E191">
            <v>0.05</v>
          </cell>
          <cell r="F191">
            <v>120</v>
          </cell>
          <cell r="G191">
            <v>6</v>
          </cell>
        </row>
        <row r="193">
          <cell r="B193" t="str">
            <v>Readymade enamel paint work for 1sqm.</v>
          </cell>
        </row>
        <row r="194">
          <cell r="A194" t="str">
            <v>13.5a</v>
          </cell>
          <cell r="B194" t="str">
            <v>a) Primer coat</v>
          </cell>
          <cell r="D194" t="str">
            <v>Painter</v>
          </cell>
          <cell r="E194">
            <v>0.03</v>
          </cell>
          <cell r="F194">
            <v>195</v>
          </cell>
          <cell r="G194">
            <v>5.85</v>
          </cell>
          <cell r="H194" t="str">
            <v>Primer</v>
          </cell>
          <cell r="I194">
            <v>8.1000000000000003E-2</v>
          </cell>
          <cell r="J194" t="str">
            <v>ltr</v>
          </cell>
          <cell r="K194">
            <v>187.28</v>
          </cell>
          <cell r="L194">
            <v>15.17</v>
          </cell>
          <cell r="M194">
            <v>24.62</v>
          </cell>
          <cell r="N194">
            <v>3.69</v>
          </cell>
          <cell r="O194">
            <v>28.31</v>
          </cell>
        </row>
        <row r="195">
          <cell r="D195" t="str">
            <v>Labor</v>
          </cell>
          <cell r="E195">
            <v>0.03</v>
          </cell>
          <cell r="F195">
            <v>120</v>
          </cell>
          <cell r="G195">
            <v>3.6</v>
          </cell>
        </row>
        <row r="197">
          <cell r="A197" t="str">
            <v>13.5b</v>
          </cell>
          <cell r="B197" t="str">
            <v>b) Single (first coat)</v>
          </cell>
          <cell r="D197" t="str">
            <v>Painter</v>
          </cell>
          <cell r="E197">
            <v>0.05</v>
          </cell>
          <cell r="F197">
            <v>195</v>
          </cell>
          <cell r="G197">
            <v>9.75</v>
          </cell>
          <cell r="H197" t="str">
            <v>Enamel</v>
          </cell>
          <cell r="I197">
            <v>0.09</v>
          </cell>
          <cell r="J197" t="str">
            <v>ltr</v>
          </cell>
          <cell r="K197">
            <v>247.28</v>
          </cell>
          <cell r="L197">
            <v>22.26</v>
          </cell>
          <cell r="M197">
            <v>34.409999999999997</v>
          </cell>
          <cell r="N197">
            <v>5.16</v>
          </cell>
          <cell r="O197">
            <v>39.57</v>
          </cell>
        </row>
        <row r="198">
          <cell r="D198" t="str">
            <v>Helper</v>
          </cell>
          <cell r="E198">
            <v>0.02</v>
          </cell>
          <cell r="F198">
            <v>120</v>
          </cell>
          <cell r="G198">
            <v>2.4</v>
          </cell>
        </row>
        <row r="200">
          <cell r="A200" t="str">
            <v>13.5c</v>
          </cell>
          <cell r="B200" t="str">
            <v>c) Second  coat</v>
          </cell>
          <cell r="D200" t="str">
            <v>Painter</v>
          </cell>
          <cell r="E200">
            <v>0.04</v>
          </cell>
          <cell r="F200">
            <v>195</v>
          </cell>
          <cell r="G200">
            <v>7.8</v>
          </cell>
          <cell r="H200" t="str">
            <v>Enamel</v>
          </cell>
          <cell r="I200">
            <v>7.0000000000000007E-2</v>
          </cell>
          <cell r="J200" t="str">
            <v>ltr</v>
          </cell>
          <cell r="K200">
            <v>247.28</v>
          </cell>
          <cell r="L200">
            <v>17.309999999999999</v>
          </cell>
          <cell r="M200">
            <v>28.71</v>
          </cell>
          <cell r="N200">
            <v>4.3099999999999996</v>
          </cell>
          <cell r="O200">
            <v>33.020000000000003</v>
          </cell>
        </row>
        <row r="201">
          <cell r="D201" t="str">
            <v>Helper</v>
          </cell>
          <cell r="E201">
            <v>0.03</v>
          </cell>
          <cell r="F201">
            <v>120</v>
          </cell>
          <cell r="G201">
            <v>3.6</v>
          </cell>
        </row>
        <row r="202">
          <cell r="B202" t="str">
            <v>Bitumen painting for 1sqm</v>
          </cell>
        </row>
        <row r="203">
          <cell r="A203" t="str">
            <v>13.10a</v>
          </cell>
          <cell r="B203" t="str">
            <v>a) Single coat</v>
          </cell>
          <cell r="D203" t="str">
            <v>Painter</v>
          </cell>
          <cell r="E203">
            <v>1.4999999999999999E-2</v>
          </cell>
          <cell r="F203">
            <v>195</v>
          </cell>
          <cell r="G203">
            <v>2.93</v>
          </cell>
          <cell r="H203" t="str">
            <v>Bitumenpaint</v>
          </cell>
          <cell r="I203">
            <v>7.0000000000000007E-2</v>
          </cell>
          <cell r="J203" t="str">
            <v>lt</v>
          </cell>
          <cell r="K203">
            <v>31.68</v>
          </cell>
          <cell r="L203">
            <v>2.2200000000000002</v>
          </cell>
          <cell r="M203">
            <v>6.35</v>
          </cell>
          <cell r="N203">
            <v>0.95</v>
          </cell>
          <cell r="O203">
            <v>7.3</v>
          </cell>
        </row>
        <row r="204">
          <cell r="D204" t="str">
            <v>Helper</v>
          </cell>
          <cell r="E204">
            <v>0.01</v>
          </cell>
          <cell r="F204">
            <v>120</v>
          </cell>
          <cell r="G204">
            <v>1.2</v>
          </cell>
        </row>
        <row r="206">
          <cell r="A206" t="str">
            <v>13.10b</v>
          </cell>
          <cell r="B206" t="str">
            <v>b) Double coat</v>
          </cell>
          <cell r="D206" t="str">
            <v>Painter</v>
          </cell>
          <cell r="E206">
            <v>2.5000000000000001E-2</v>
          </cell>
          <cell r="F206">
            <v>195</v>
          </cell>
          <cell r="G206">
            <v>4.88</v>
          </cell>
          <cell r="H206" t="str">
            <v>Bitumenpaint</v>
          </cell>
          <cell r="I206">
            <v>0.12</v>
          </cell>
          <cell r="J206" t="str">
            <v>lt</v>
          </cell>
          <cell r="K206">
            <v>31.68</v>
          </cell>
          <cell r="L206">
            <v>3.8</v>
          </cell>
          <cell r="M206">
            <v>11.08</v>
          </cell>
          <cell r="N206">
            <v>1.66</v>
          </cell>
          <cell r="O206">
            <v>12.74</v>
          </cell>
        </row>
        <row r="207">
          <cell r="D207" t="str">
            <v>Helper</v>
          </cell>
          <cell r="E207">
            <v>0.02</v>
          </cell>
          <cell r="F207">
            <v>120</v>
          </cell>
          <cell r="G207">
            <v>2.4</v>
          </cell>
        </row>
        <row r="209">
          <cell r="B209" t="str">
            <v>Flushrule pointing on RR Masonry wall for 1sqm.</v>
          </cell>
        </row>
        <row r="210">
          <cell r="A210" t="str">
            <v>14.2a</v>
          </cell>
          <cell r="B210" t="str">
            <v>in (1:1) c/s mortar</v>
          </cell>
          <cell r="D210" t="str">
            <v>Mason</v>
          </cell>
          <cell r="E210">
            <v>0.1</v>
          </cell>
          <cell r="F210">
            <v>195</v>
          </cell>
          <cell r="G210">
            <v>19.5</v>
          </cell>
          <cell r="H210" t="str">
            <v>cement</v>
          </cell>
          <cell r="I210">
            <v>6.0000000000000001E-3</v>
          </cell>
          <cell r="J210" t="str">
            <v>mt</v>
          </cell>
          <cell r="K210">
            <v>8440</v>
          </cell>
          <cell r="L210">
            <v>50.64</v>
          </cell>
          <cell r="M210">
            <v>98.98</v>
          </cell>
          <cell r="N210">
            <v>14.85</v>
          </cell>
          <cell r="O210">
            <v>113.83</v>
          </cell>
        </row>
        <row r="211">
          <cell r="D211" t="str">
            <v>Labor</v>
          </cell>
          <cell r="E211">
            <v>0.14000000000000001</v>
          </cell>
          <cell r="F211">
            <v>120</v>
          </cell>
          <cell r="G211">
            <v>16.8</v>
          </cell>
          <cell r="H211" t="str">
            <v>sand</v>
          </cell>
          <cell r="I211">
            <v>4.0000000000000001E-3</v>
          </cell>
          <cell r="J211" t="str">
            <v>cu.m.</v>
          </cell>
          <cell r="K211">
            <v>3008.95</v>
          </cell>
          <cell r="L211">
            <v>12.04</v>
          </cell>
        </row>
        <row r="213">
          <cell r="A213" t="str">
            <v>14.2b</v>
          </cell>
          <cell r="B213" t="str">
            <v>in (1:2) c/s mortar</v>
          </cell>
          <cell r="D213" t="str">
            <v>Mason</v>
          </cell>
          <cell r="E213">
            <v>0.1</v>
          </cell>
          <cell r="F213">
            <v>195</v>
          </cell>
          <cell r="G213">
            <v>19.5</v>
          </cell>
          <cell r="H213" t="str">
            <v>cement</v>
          </cell>
          <cell r="I213">
            <v>4.0000000000000001E-3</v>
          </cell>
          <cell r="J213" t="str">
            <v>mt</v>
          </cell>
          <cell r="K213">
            <v>8440</v>
          </cell>
          <cell r="L213">
            <v>33.76</v>
          </cell>
          <cell r="M213">
            <v>88.11</v>
          </cell>
          <cell r="N213">
            <v>13.22</v>
          </cell>
          <cell r="O213">
            <v>101.33</v>
          </cell>
        </row>
        <row r="214">
          <cell r="D214" t="str">
            <v>Labor</v>
          </cell>
          <cell r="E214">
            <v>0.14000000000000001</v>
          </cell>
          <cell r="F214">
            <v>120</v>
          </cell>
          <cell r="G214">
            <v>16.8</v>
          </cell>
          <cell r="H214" t="str">
            <v>sand</v>
          </cell>
          <cell r="I214">
            <v>6.0000000000000001E-3</v>
          </cell>
          <cell r="J214" t="str">
            <v>cu.m.</v>
          </cell>
          <cell r="K214">
            <v>3008.95</v>
          </cell>
          <cell r="L214">
            <v>18.05</v>
          </cell>
        </row>
        <row r="216">
          <cell r="A216" t="str">
            <v>14.2c</v>
          </cell>
          <cell r="B216" t="str">
            <v>in (1:3) c/s mortar</v>
          </cell>
          <cell r="D216" t="str">
            <v>Mason</v>
          </cell>
          <cell r="E216">
            <v>0.1</v>
          </cell>
          <cell r="F216">
            <v>195</v>
          </cell>
          <cell r="G216">
            <v>19.5</v>
          </cell>
          <cell r="H216" t="str">
            <v>cement</v>
          </cell>
          <cell r="I216">
            <v>3.0000000000000001E-3</v>
          </cell>
          <cell r="J216" t="str">
            <v>mt</v>
          </cell>
          <cell r="K216">
            <v>8440</v>
          </cell>
          <cell r="L216">
            <v>25.32</v>
          </cell>
          <cell r="M216">
            <v>79.67</v>
          </cell>
          <cell r="N216">
            <v>11.95</v>
          </cell>
          <cell r="O216">
            <v>91.62</v>
          </cell>
        </row>
        <row r="217">
          <cell r="D217" t="str">
            <v>Labor</v>
          </cell>
          <cell r="E217">
            <v>0.14000000000000001</v>
          </cell>
          <cell r="F217">
            <v>120</v>
          </cell>
          <cell r="G217">
            <v>16.8</v>
          </cell>
          <cell r="H217" t="str">
            <v>sand</v>
          </cell>
          <cell r="I217">
            <v>6.0000000000000001E-3</v>
          </cell>
          <cell r="J217" t="str">
            <v>cu.m.</v>
          </cell>
          <cell r="K217">
            <v>3008.95</v>
          </cell>
          <cell r="L217">
            <v>18.05</v>
          </cell>
        </row>
        <row r="219">
          <cell r="A219" t="str">
            <v>16.1b</v>
          </cell>
          <cell r="B219" t="str">
            <v>Gabion making incl. cutting, netting hexagonal</v>
          </cell>
          <cell r="D219" t="str">
            <v>Skilled</v>
          </cell>
          <cell r="E219">
            <v>0.7</v>
          </cell>
          <cell r="F219">
            <v>195</v>
          </cell>
          <cell r="G219">
            <v>136.5</v>
          </cell>
          <cell r="H219" t="str">
            <v>GI wire 10 swg</v>
          </cell>
          <cell r="I219">
            <v>41.3</v>
          </cell>
          <cell r="J219" t="str">
            <v>kg</v>
          </cell>
          <cell r="K219">
            <v>54.4</v>
          </cell>
          <cell r="L219">
            <v>2246.7199999999998</v>
          </cell>
          <cell r="M219">
            <v>2639.86</v>
          </cell>
          <cell r="N219">
            <v>395.98</v>
          </cell>
          <cell r="O219">
            <v>3035.84</v>
          </cell>
        </row>
        <row r="220">
          <cell r="B220" t="str">
            <v>mesh size 80x100mm using mesh wire 10swg,</v>
          </cell>
          <cell r="D220" t="str">
            <v>Unskilled</v>
          </cell>
          <cell r="E220">
            <v>0.28000000000000003</v>
          </cell>
          <cell r="F220">
            <v>120</v>
          </cell>
          <cell r="G220">
            <v>33.6</v>
          </cell>
          <cell r="H220" t="str">
            <v>Selvage wire 7 swg</v>
          </cell>
          <cell r="I220">
            <v>4.0999999999999996</v>
          </cell>
          <cell r="J220" t="str">
            <v>kg</v>
          </cell>
          <cell r="K220">
            <v>54.4</v>
          </cell>
          <cell r="L220">
            <v>223.04</v>
          </cell>
        </row>
        <row r="221">
          <cell r="B221" t="str">
            <v>selvage wire 7 swg for box size (3x1x1)m</v>
          </cell>
        </row>
        <row r="223">
          <cell r="A223" t="str">
            <v>16.6b</v>
          </cell>
          <cell r="B223" t="str">
            <v>Gabion box placing, stretching, binding &amp;</v>
          </cell>
          <cell r="D223" t="str">
            <v>Unskilled</v>
          </cell>
          <cell r="E223">
            <v>0.6</v>
          </cell>
          <cell r="F223">
            <v>120</v>
          </cell>
          <cell r="G223">
            <v>72</v>
          </cell>
          <cell r="H223" t="str">
            <v>GI plain wire 12 swg</v>
          </cell>
          <cell r="I223">
            <v>1.3</v>
          </cell>
          <cell r="J223" t="str">
            <v>kg</v>
          </cell>
          <cell r="K223">
            <v>54.4</v>
          </cell>
          <cell r="L223">
            <v>70.72</v>
          </cell>
          <cell r="M223">
            <v>142.72</v>
          </cell>
          <cell r="N223">
            <v>21.41</v>
          </cell>
          <cell r="O223">
            <v>164.13</v>
          </cell>
        </row>
        <row r="224">
          <cell r="B224" t="str">
            <v>closing from top for box size (3x1x1)</v>
          </cell>
        </row>
        <row r="226">
          <cell r="A226" t="str">
            <v>16.5f</v>
          </cell>
          <cell r="B226" t="str">
            <v>Gabion making incl. cutting, netting hexagonal</v>
          </cell>
          <cell r="D226" t="str">
            <v>Skilled</v>
          </cell>
          <cell r="E226">
            <v>0.37</v>
          </cell>
          <cell r="F226">
            <v>195</v>
          </cell>
          <cell r="G226">
            <v>72.150000000000006</v>
          </cell>
          <cell r="H226" t="str">
            <v>GI wire 10 swg</v>
          </cell>
          <cell r="I226">
            <v>19.75</v>
          </cell>
          <cell r="J226" t="str">
            <v>kg</v>
          </cell>
          <cell r="K226">
            <v>37.380000000000003</v>
          </cell>
          <cell r="L226">
            <v>738.26</v>
          </cell>
          <cell r="M226">
            <v>942.95</v>
          </cell>
          <cell r="N226">
            <v>141.44</v>
          </cell>
          <cell r="O226">
            <v>1084.3900000000001</v>
          </cell>
        </row>
        <row r="227">
          <cell r="B227" t="str">
            <v>mesh size 100x120 using mesh wire 10swg,</v>
          </cell>
          <cell r="D227" t="str">
            <v>Unskilled</v>
          </cell>
          <cell r="E227">
            <v>0.17</v>
          </cell>
          <cell r="F227">
            <v>120</v>
          </cell>
          <cell r="G227">
            <v>20.399999999999999</v>
          </cell>
          <cell r="H227" t="str">
            <v>Selvage wire 7 swg</v>
          </cell>
          <cell r="I227">
            <v>3</v>
          </cell>
          <cell r="J227" t="str">
            <v>kg</v>
          </cell>
          <cell r="K227">
            <v>37.380000000000003</v>
          </cell>
          <cell r="L227">
            <v>112.14</v>
          </cell>
        </row>
        <row r="228">
          <cell r="B228" t="str">
            <v>selvage wire 7 swg for box size (3x1x0.3)m</v>
          </cell>
        </row>
        <row r="230">
          <cell r="A230" t="str">
            <v>16.8f</v>
          </cell>
          <cell r="B230" t="str">
            <v>Gabion box placing, stretching, binding &amp;</v>
          </cell>
          <cell r="D230" t="str">
            <v>Unskilled</v>
          </cell>
          <cell r="E230">
            <v>0.18</v>
          </cell>
          <cell r="F230">
            <v>120</v>
          </cell>
          <cell r="G230">
            <v>21.6</v>
          </cell>
          <cell r="H230" t="str">
            <v>GI plain wire 12 swg</v>
          </cell>
          <cell r="I230">
            <v>0.7</v>
          </cell>
          <cell r="J230" t="str">
            <v>kg</v>
          </cell>
          <cell r="K230">
            <v>37.380000000000003</v>
          </cell>
          <cell r="L230">
            <v>26.17</v>
          </cell>
          <cell r="M230">
            <v>47.77</v>
          </cell>
          <cell r="N230">
            <v>7.17</v>
          </cell>
          <cell r="O230">
            <v>54.94</v>
          </cell>
        </row>
        <row r="231">
          <cell r="B231" t="str">
            <v>closing from top for box size (3x1x0.3)</v>
          </cell>
        </row>
        <row r="233">
          <cell r="A233">
            <v>16.11</v>
          </cell>
          <cell r="B233" t="str">
            <v>Stone filling in gabion box for 1cum.</v>
          </cell>
          <cell r="D233" t="str">
            <v>Unskilled</v>
          </cell>
          <cell r="E233">
            <v>0.5</v>
          </cell>
          <cell r="F233">
            <v>120</v>
          </cell>
          <cell r="G233">
            <v>60</v>
          </cell>
          <cell r="H233" t="str">
            <v>Boulder stone</v>
          </cell>
          <cell r="I233">
            <v>1</v>
          </cell>
          <cell r="J233" t="str">
            <v>cum</v>
          </cell>
          <cell r="K233">
            <v>608</v>
          </cell>
          <cell r="L233">
            <v>608</v>
          </cell>
          <cell r="M233">
            <v>668</v>
          </cell>
          <cell r="N233">
            <v>100.2</v>
          </cell>
          <cell r="O233">
            <v>768.2</v>
          </cell>
        </row>
        <row r="235">
          <cell r="B235" t="str">
            <v>Laying and jointing (butweld) of HDPE pipes</v>
          </cell>
        </row>
        <row r="236">
          <cell r="B236" t="str">
            <v>for 1 m length</v>
          </cell>
        </row>
        <row r="237">
          <cell r="A237" t="str">
            <v>17.2a</v>
          </cell>
          <cell r="B237" t="str">
            <v>20 mm 25 mm OD. Pipe</v>
          </cell>
          <cell r="D237" t="str">
            <v>Plumber</v>
          </cell>
          <cell r="E237">
            <v>1E-3</v>
          </cell>
          <cell r="F237">
            <v>195</v>
          </cell>
          <cell r="G237">
            <v>0.2</v>
          </cell>
          <cell r="H237" t="str">
            <v xml:space="preserve"> Tools</v>
          </cell>
          <cell r="I237">
            <v>1E-3</v>
          </cell>
          <cell r="J237" t="str">
            <v>day</v>
          </cell>
          <cell r="K237">
            <v>50</v>
          </cell>
          <cell r="L237">
            <v>0.05</v>
          </cell>
          <cell r="M237">
            <v>0.63</v>
          </cell>
          <cell r="N237">
            <v>0.09</v>
          </cell>
          <cell r="O237">
            <v>0.72</v>
          </cell>
        </row>
        <row r="238">
          <cell r="D238" t="str">
            <v>Helper</v>
          </cell>
          <cell r="E238">
            <v>1E-3</v>
          </cell>
          <cell r="F238">
            <v>115</v>
          </cell>
          <cell r="G238">
            <v>0.12</v>
          </cell>
          <cell r="H238" t="str">
            <v>fuel</v>
          </cell>
          <cell r="I238">
            <v>2.5000000000000001E-4</v>
          </cell>
          <cell r="J238" t="str">
            <v>ltr</v>
          </cell>
          <cell r="K238">
            <v>55.52</v>
          </cell>
          <cell r="L238">
            <v>0.01</v>
          </cell>
        </row>
        <row r="239">
          <cell r="D239" t="str">
            <v>Labour</v>
          </cell>
          <cell r="E239">
            <v>2E-3</v>
          </cell>
          <cell r="F239">
            <v>120</v>
          </cell>
          <cell r="G239">
            <v>0.24</v>
          </cell>
          <cell r="H239" t="str">
            <v>Miscel. Expenses</v>
          </cell>
          <cell r="I239" t="str">
            <v>2.5% of lab</v>
          </cell>
          <cell r="L239">
            <v>0.01</v>
          </cell>
        </row>
        <row r="241">
          <cell r="A241" t="str">
            <v>17.2b</v>
          </cell>
          <cell r="B241" t="str">
            <v>32 mm OD Pipe</v>
          </cell>
          <cell r="D241" t="str">
            <v>Plumber</v>
          </cell>
          <cell r="E241">
            <v>1E-3</v>
          </cell>
          <cell r="F241">
            <v>195</v>
          </cell>
          <cell r="G241">
            <v>0.2</v>
          </cell>
          <cell r="H241" t="str">
            <v xml:space="preserve"> Tools</v>
          </cell>
          <cell r="I241">
            <v>1E-3</v>
          </cell>
          <cell r="J241" t="str">
            <v>day</v>
          </cell>
          <cell r="K241">
            <v>50</v>
          </cell>
          <cell r="L241">
            <v>0.05</v>
          </cell>
          <cell r="M241">
            <v>0.77</v>
          </cell>
          <cell r="N241">
            <v>0.12</v>
          </cell>
          <cell r="O241">
            <v>0.89</v>
          </cell>
        </row>
        <row r="242">
          <cell r="D242" t="str">
            <v>Helper</v>
          </cell>
          <cell r="E242">
            <v>1E-3</v>
          </cell>
          <cell r="F242">
            <v>115</v>
          </cell>
          <cell r="G242">
            <v>0.12</v>
          </cell>
          <cell r="H242" t="str">
            <v>fuel</v>
          </cell>
          <cell r="I242">
            <v>2.9999999999999997E-4</v>
          </cell>
          <cell r="J242" t="str">
            <v>ltr</v>
          </cell>
          <cell r="K242">
            <v>55.52</v>
          </cell>
          <cell r="L242">
            <v>0.02</v>
          </cell>
        </row>
        <row r="243">
          <cell r="D243" t="str">
            <v>Labour</v>
          </cell>
          <cell r="E243">
            <v>3.0000000000000001E-3</v>
          </cell>
          <cell r="F243">
            <v>120</v>
          </cell>
          <cell r="G243">
            <v>0.36</v>
          </cell>
          <cell r="H243" t="str">
            <v>Miscel. Expenses</v>
          </cell>
          <cell r="I243" t="str">
            <v>2.5% of lab</v>
          </cell>
          <cell r="L243">
            <v>0.02</v>
          </cell>
        </row>
        <row r="244">
          <cell r="G244">
            <v>0.68</v>
          </cell>
        </row>
        <row r="245">
          <cell r="A245" t="str">
            <v>17.2c</v>
          </cell>
          <cell r="B245" t="str">
            <v>40 &amp; 50 mm OD Pipe</v>
          </cell>
          <cell r="D245" t="str">
            <v>Plumber</v>
          </cell>
          <cell r="E245">
            <v>2E-3</v>
          </cell>
          <cell r="F245">
            <v>195</v>
          </cell>
          <cell r="G245">
            <v>0.39</v>
          </cell>
          <cell r="H245" t="str">
            <v xml:space="preserve"> Tools</v>
          </cell>
          <cell r="I245">
            <v>1E-3</v>
          </cell>
          <cell r="J245" t="str">
            <v>day</v>
          </cell>
          <cell r="K245">
            <v>50</v>
          </cell>
          <cell r="L245">
            <v>0.05</v>
          </cell>
          <cell r="M245">
            <v>1.07</v>
          </cell>
          <cell r="N245">
            <v>0.16</v>
          </cell>
          <cell r="O245">
            <v>1.23</v>
          </cell>
        </row>
        <row r="246">
          <cell r="D246" t="str">
            <v>Helper</v>
          </cell>
          <cell r="E246">
            <v>2E-3</v>
          </cell>
          <cell r="F246">
            <v>115</v>
          </cell>
          <cell r="G246">
            <v>0.23</v>
          </cell>
          <cell r="H246" t="str">
            <v>fuel</v>
          </cell>
          <cell r="I246">
            <v>4.0000000000000002E-4</v>
          </cell>
          <cell r="J246" t="str">
            <v>ltr</v>
          </cell>
          <cell r="K246">
            <v>55.52</v>
          </cell>
          <cell r="L246">
            <v>0.02</v>
          </cell>
        </row>
        <row r="247">
          <cell r="D247" t="str">
            <v>Labour</v>
          </cell>
          <cell r="E247">
            <v>3.0000000000000001E-3</v>
          </cell>
          <cell r="F247">
            <v>120</v>
          </cell>
          <cell r="G247">
            <v>0.36</v>
          </cell>
          <cell r="H247" t="str">
            <v>Miscel. Expenses</v>
          </cell>
          <cell r="I247" t="str">
            <v>2.5% of lab</v>
          </cell>
          <cell r="L247">
            <v>0.02</v>
          </cell>
        </row>
        <row r="248">
          <cell r="G248">
            <v>0.98</v>
          </cell>
        </row>
        <row r="249">
          <cell r="A249" t="str">
            <v>17.2d</v>
          </cell>
          <cell r="B249" t="str">
            <v>63-90mm OD Pipe</v>
          </cell>
          <cell r="D249" t="str">
            <v>Plumber</v>
          </cell>
          <cell r="E249">
            <v>0.02</v>
          </cell>
          <cell r="F249">
            <v>195</v>
          </cell>
          <cell r="G249">
            <v>3.9</v>
          </cell>
          <cell r="H249" t="str">
            <v xml:space="preserve"> Tools</v>
          </cell>
          <cell r="I249">
            <v>0.01</v>
          </cell>
          <cell r="J249" t="str">
            <v>day</v>
          </cell>
          <cell r="K249">
            <v>50</v>
          </cell>
          <cell r="L249">
            <v>0.5</v>
          </cell>
          <cell r="M249">
            <v>12.34</v>
          </cell>
          <cell r="N249">
            <v>1.85</v>
          </cell>
          <cell r="O249">
            <v>14.19</v>
          </cell>
        </row>
        <row r="250">
          <cell r="D250" t="str">
            <v>Helper</v>
          </cell>
          <cell r="E250">
            <v>0.02</v>
          </cell>
          <cell r="F250">
            <v>115</v>
          </cell>
          <cell r="G250">
            <v>2.2999999999999998</v>
          </cell>
          <cell r="H250" t="str">
            <v>fuel</v>
          </cell>
          <cell r="I250">
            <v>0.01</v>
          </cell>
          <cell r="J250" t="str">
            <v>ltr</v>
          </cell>
          <cell r="K250">
            <v>55.52</v>
          </cell>
          <cell r="L250">
            <v>0.56000000000000005</v>
          </cell>
        </row>
        <row r="251">
          <cell r="D251" t="str">
            <v>Labour</v>
          </cell>
          <cell r="E251">
            <v>0.04</v>
          </cell>
          <cell r="F251">
            <v>120</v>
          </cell>
          <cell r="G251">
            <v>4.8</v>
          </cell>
          <cell r="H251" t="str">
            <v>Miscel. Expenses</v>
          </cell>
          <cell r="I251" t="str">
            <v>2.5% of lab</v>
          </cell>
          <cell r="L251">
            <v>0.28000000000000003</v>
          </cell>
        </row>
        <row r="252">
          <cell r="G252">
            <v>11</v>
          </cell>
        </row>
        <row r="253">
          <cell r="A253" t="str">
            <v>17-4a</v>
          </cell>
          <cell r="B253" t="str">
            <v>GI pipe laying including lead 500m</v>
          </cell>
        </row>
        <row r="254">
          <cell r="A254" t="str">
            <v>17.4a1</v>
          </cell>
          <cell r="B254" t="str">
            <v>1/2" &amp; 3/4"  I.D.</v>
          </cell>
          <cell r="D254" t="str">
            <v>Plumber</v>
          </cell>
          <cell r="E254">
            <v>1.7000000000000001E-2</v>
          </cell>
          <cell r="F254">
            <v>195</v>
          </cell>
          <cell r="G254">
            <v>3.32</v>
          </cell>
          <cell r="H254" t="str">
            <v>Read lead, hemp etc.</v>
          </cell>
          <cell r="L254">
            <v>1.1100000000000001</v>
          </cell>
          <cell r="M254">
            <v>12.47</v>
          </cell>
          <cell r="N254">
            <v>1.87</v>
          </cell>
          <cell r="O254">
            <v>14.34</v>
          </cell>
        </row>
        <row r="255">
          <cell r="D255" t="str">
            <v>Helper</v>
          </cell>
          <cell r="E255">
            <v>3.3000000000000002E-2</v>
          </cell>
          <cell r="F255">
            <v>115</v>
          </cell>
          <cell r="G255">
            <v>3.8</v>
          </cell>
          <cell r="H255" t="str">
            <v>@10% of labour cost</v>
          </cell>
        </row>
        <row r="256">
          <cell r="D256" t="str">
            <v>Labour</v>
          </cell>
          <cell r="E256">
            <v>3.3000000000000002E-2</v>
          </cell>
          <cell r="F256">
            <v>120</v>
          </cell>
          <cell r="G256">
            <v>3.96</v>
          </cell>
          <cell r="H256" t="str">
            <v>cont. 2.5 % of cost</v>
          </cell>
          <cell r="L256">
            <v>0.28000000000000003</v>
          </cell>
        </row>
        <row r="258">
          <cell r="A258" t="str">
            <v>17.4a2</v>
          </cell>
          <cell r="B258" t="str">
            <v>1" &amp; 1 1/4" ID pipes</v>
          </cell>
          <cell r="D258" t="str">
            <v>Plumber</v>
          </cell>
          <cell r="E258">
            <v>1.7000000000000001E-2</v>
          </cell>
          <cell r="F258">
            <v>195</v>
          </cell>
          <cell r="G258">
            <v>3.32</v>
          </cell>
          <cell r="H258" t="str">
            <v>Read lead, hemp etc.</v>
          </cell>
          <cell r="L258">
            <v>1.51</v>
          </cell>
          <cell r="M258">
            <v>16.96</v>
          </cell>
          <cell r="N258">
            <v>2.54</v>
          </cell>
          <cell r="O258">
            <v>19.5</v>
          </cell>
        </row>
        <row r="259">
          <cell r="D259" t="str">
            <v>Helper</v>
          </cell>
          <cell r="E259">
            <v>0.05</v>
          </cell>
          <cell r="F259">
            <v>115</v>
          </cell>
          <cell r="G259">
            <v>5.75</v>
          </cell>
          <cell r="H259" t="str">
            <v>@10% of labour cost</v>
          </cell>
        </row>
        <row r="260">
          <cell r="D260" t="str">
            <v>Labour</v>
          </cell>
          <cell r="E260">
            <v>0.05</v>
          </cell>
          <cell r="F260">
            <v>120</v>
          </cell>
          <cell r="G260">
            <v>6</v>
          </cell>
          <cell r="H260" t="str">
            <v>cont. 2.5 % of cost</v>
          </cell>
          <cell r="L260">
            <v>0.38</v>
          </cell>
        </row>
        <row r="262">
          <cell r="A262" t="str">
            <v>17.4a3</v>
          </cell>
          <cell r="B262" t="str">
            <v>1 1/2" &amp; 2" ID pipes</v>
          </cell>
          <cell r="D262" t="str">
            <v>Plumber</v>
          </cell>
          <cell r="E262">
            <v>2.5000000000000001E-2</v>
          </cell>
          <cell r="F262">
            <v>195</v>
          </cell>
          <cell r="G262">
            <v>4.88</v>
          </cell>
          <cell r="H262" t="str">
            <v>Read lead, hemp etc.</v>
          </cell>
          <cell r="L262">
            <v>2.06</v>
          </cell>
          <cell r="M262">
            <v>23.12</v>
          </cell>
          <cell r="N262">
            <v>3.47</v>
          </cell>
          <cell r="O262">
            <v>26.59</v>
          </cell>
        </row>
        <row r="263">
          <cell r="D263" t="str">
            <v>Helper</v>
          </cell>
          <cell r="E263">
            <v>6.6666666666666693E-2</v>
          </cell>
          <cell r="F263">
            <v>115</v>
          </cell>
          <cell r="G263">
            <v>7.67</v>
          </cell>
          <cell r="H263" t="str">
            <v>@10% of labour cost</v>
          </cell>
        </row>
        <row r="264">
          <cell r="D264" t="str">
            <v>Labour</v>
          </cell>
          <cell r="E264">
            <v>6.6666666666666693E-2</v>
          </cell>
          <cell r="F264">
            <v>120</v>
          </cell>
          <cell r="G264">
            <v>8</v>
          </cell>
          <cell r="H264" t="str">
            <v>cont. 2.5 % of cost</v>
          </cell>
          <cell r="L264">
            <v>0.51</v>
          </cell>
        </row>
        <row r="266">
          <cell r="A266" t="str">
            <v>17.4a4</v>
          </cell>
          <cell r="B266" t="str">
            <v>2 1/2" &amp; 3"  I.D.</v>
          </cell>
          <cell r="D266" t="str">
            <v>Plumber</v>
          </cell>
          <cell r="E266">
            <v>4.1666666666666699E-2</v>
          </cell>
          <cell r="F266">
            <v>195</v>
          </cell>
          <cell r="G266">
            <v>8.1300000000000008</v>
          </cell>
          <cell r="H266" t="str">
            <v>Read lead, hemp etc.</v>
          </cell>
          <cell r="L266">
            <v>2.78</v>
          </cell>
          <cell r="M266">
            <v>31.28</v>
          </cell>
          <cell r="N266">
            <v>4.6900000000000004</v>
          </cell>
          <cell r="O266">
            <v>35.97</v>
          </cell>
        </row>
        <row r="267">
          <cell r="D267" t="str">
            <v>Helper</v>
          </cell>
          <cell r="E267">
            <v>6.6666666666666693E-2</v>
          </cell>
          <cell r="F267">
            <v>115</v>
          </cell>
          <cell r="G267">
            <v>7.67</v>
          </cell>
          <cell r="H267" t="str">
            <v>@10% of labour cost</v>
          </cell>
        </row>
        <row r="268">
          <cell r="D268" t="str">
            <v>Labour</v>
          </cell>
          <cell r="E268">
            <v>0.1</v>
          </cell>
          <cell r="F268">
            <v>120</v>
          </cell>
          <cell r="G268">
            <v>12</v>
          </cell>
          <cell r="H268" t="str">
            <v>cont. 2.5 % of cost</v>
          </cell>
          <cell r="L268">
            <v>0.7</v>
          </cell>
        </row>
        <row r="269">
          <cell r="A269" t="str">
            <v>17.4a5</v>
          </cell>
          <cell r="B269" t="str">
            <v>4"  ID pipes</v>
          </cell>
          <cell r="D269" t="str">
            <v>Plumber</v>
          </cell>
          <cell r="E269">
            <v>5.83333333333333E-2</v>
          </cell>
          <cell r="F269">
            <v>195</v>
          </cell>
          <cell r="G269">
            <v>11.38</v>
          </cell>
          <cell r="H269" t="str">
            <v>Read lead, hemp etc.</v>
          </cell>
          <cell r="L269">
            <v>3.51</v>
          </cell>
          <cell r="M269">
            <v>39.44</v>
          </cell>
          <cell r="N269">
            <v>5.92</v>
          </cell>
          <cell r="O269">
            <v>45.36</v>
          </cell>
        </row>
        <row r="270">
          <cell r="D270" t="str">
            <v>Helper</v>
          </cell>
          <cell r="E270">
            <v>6.6666666666666693E-2</v>
          </cell>
          <cell r="F270">
            <v>115</v>
          </cell>
          <cell r="G270">
            <v>7.67</v>
          </cell>
          <cell r="H270" t="str">
            <v>@10% of labour cost</v>
          </cell>
        </row>
        <row r="271">
          <cell r="D271" t="str">
            <v>Labour</v>
          </cell>
          <cell r="E271">
            <v>0.133333333333333</v>
          </cell>
          <cell r="F271">
            <v>120</v>
          </cell>
          <cell r="G271">
            <v>16</v>
          </cell>
          <cell r="H271" t="str">
            <v>cont. 2.5 % of cost</v>
          </cell>
          <cell r="L271">
            <v>0.88</v>
          </cell>
        </row>
        <row r="273">
          <cell r="A273" t="str">
            <v>17.4a6</v>
          </cell>
          <cell r="B273" t="str">
            <v>5"  ID pipes</v>
          </cell>
          <cell r="D273" t="str">
            <v>Plumber</v>
          </cell>
          <cell r="E273">
            <v>6.6666666666666693E-2</v>
          </cell>
          <cell r="F273">
            <v>195</v>
          </cell>
          <cell r="G273">
            <v>13</v>
          </cell>
          <cell r="H273" t="str">
            <v>Read lead, hemp etc.</v>
          </cell>
          <cell r="L273">
            <v>4.26</v>
          </cell>
          <cell r="M273">
            <v>47.9</v>
          </cell>
          <cell r="N273">
            <v>7.19</v>
          </cell>
          <cell r="O273">
            <v>55.09</v>
          </cell>
        </row>
        <row r="274">
          <cell r="D274" t="str">
            <v>Helper</v>
          </cell>
          <cell r="E274">
            <v>8.3333333333333301E-2</v>
          </cell>
          <cell r="F274">
            <v>115</v>
          </cell>
          <cell r="G274">
            <v>9.58</v>
          </cell>
          <cell r="H274" t="str">
            <v>@10% of labour cost</v>
          </cell>
        </row>
        <row r="275">
          <cell r="D275" t="str">
            <v>Labour</v>
          </cell>
          <cell r="E275">
            <v>0.16666666666666699</v>
          </cell>
          <cell r="F275">
            <v>120</v>
          </cell>
          <cell r="G275">
            <v>20</v>
          </cell>
          <cell r="H275" t="str">
            <v>cont. 2.5 % of cost</v>
          </cell>
          <cell r="L275">
            <v>1.06</v>
          </cell>
        </row>
        <row r="276">
          <cell r="A276">
            <v>18.11</v>
          </cell>
          <cell r="B276" t="str">
            <v>Laying polythene sheet 500swg on and</v>
          </cell>
          <cell r="D276" t="str">
            <v>Skilled</v>
          </cell>
          <cell r="E276">
            <v>0.06</v>
          </cell>
          <cell r="F276">
            <v>195</v>
          </cell>
          <cell r="G276">
            <v>11.7</v>
          </cell>
          <cell r="H276" t="str">
            <v>Polysheet 500swg</v>
          </cell>
          <cell r="I276">
            <v>1.1000000000000001</v>
          </cell>
          <cell r="J276" t="str">
            <v>sqm</v>
          </cell>
          <cell r="K276">
            <v>10</v>
          </cell>
          <cell r="L276">
            <v>11</v>
          </cell>
          <cell r="M276">
            <v>29.9</v>
          </cell>
          <cell r="N276">
            <v>4.49</v>
          </cell>
          <cell r="O276">
            <v>34.39</v>
          </cell>
        </row>
        <row r="277">
          <cell r="B277" t="str">
            <v>around foundation  for 1sqm.</v>
          </cell>
          <cell r="D277" t="str">
            <v>Labor</v>
          </cell>
          <cell r="E277">
            <v>0.06</v>
          </cell>
          <cell r="F277">
            <v>120</v>
          </cell>
          <cell r="G277">
            <v>7.2</v>
          </cell>
        </row>
        <row r="279">
          <cell r="A279">
            <v>21.1</v>
          </cell>
          <cell r="B279" t="str">
            <v>Formworks for ferrocement works for 1sqm.</v>
          </cell>
          <cell r="D279" t="str">
            <v>Mason</v>
          </cell>
          <cell r="E279">
            <v>0.17</v>
          </cell>
          <cell r="F279">
            <v>195</v>
          </cell>
          <cell r="G279">
            <v>33.15</v>
          </cell>
          <cell r="H279" t="str">
            <v>Bamboo</v>
          </cell>
          <cell r="I279">
            <v>0.33300000000000002</v>
          </cell>
          <cell r="J279" t="str">
            <v>nos</v>
          </cell>
          <cell r="K279">
            <v>100</v>
          </cell>
          <cell r="L279">
            <v>33.299999999999997</v>
          </cell>
          <cell r="M279">
            <v>85.59</v>
          </cell>
          <cell r="N279">
            <v>12.84</v>
          </cell>
          <cell r="O279">
            <v>98.43</v>
          </cell>
        </row>
        <row r="280">
          <cell r="D280" t="str">
            <v>Coolies</v>
          </cell>
          <cell r="E280">
            <v>0.11</v>
          </cell>
          <cell r="F280">
            <v>120</v>
          </cell>
          <cell r="G280">
            <v>13.2</v>
          </cell>
          <cell r="H280" t="str">
            <v>Nails</v>
          </cell>
          <cell r="I280">
            <v>1.4E-2</v>
          </cell>
          <cell r="J280" t="str">
            <v>kg</v>
          </cell>
          <cell r="K280">
            <v>56.9</v>
          </cell>
          <cell r="L280">
            <v>0.8</v>
          </cell>
        </row>
        <row r="281">
          <cell r="H281" t="str">
            <v>Binding wire</v>
          </cell>
          <cell r="I281">
            <v>8.3000000000000004E-2</v>
          </cell>
          <cell r="J281" t="str">
            <v>kg</v>
          </cell>
          <cell r="K281">
            <v>61.9</v>
          </cell>
          <cell r="L281">
            <v>5.14</v>
          </cell>
        </row>
        <row r="283">
          <cell r="A283">
            <v>21.2</v>
          </cell>
          <cell r="B283" t="str">
            <v>Reinforcement for ferrocement work including</v>
          </cell>
          <cell r="D283" t="str">
            <v>Mason</v>
          </cell>
          <cell r="E283">
            <v>0.25</v>
          </cell>
          <cell r="F283">
            <v>195</v>
          </cell>
          <cell r="G283">
            <v>48.75</v>
          </cell>
          <cell r="H283" t="str">
            <v>Binding wire</v>
          </cell>
          <cell r="I283">
            <v>0.111</v>
          </cell>
          <cell r="J283" t="str">
            <v>kg</v>
          </cell>
          <cell r="K283">
            <v>61.9</v>
          </cell>
          <cell r="L283">
            <v>6.87</v>
          </cell>
          <cell r="M283">
            <v>390.5</v>
          </cell>
          <cell r="N283">
            <v>58.58</v>
          </cell>
          <cell r="O283">
            <v>449.08</v>
          </cell>
        </row>
        <row r="284">
          <cell r="B284" t="str">
            <v>chickenwire mesh M.S. Rods GI wire</v>
          </cell>
          <cell r="D284" t="str">
            <v>Coolies</v>
          </cell>
          <cell r="E284">
            <v>8.3000000000000004E-2</v>
          </cell>
          <cell r="F284">
            <v>120</v>
          </cell>
          <cell r="G284">
            <v>9.9600000000000009</v>
          </cell>
          <cell r="H284" t="str">
            <v>Steel bar</v>
          </cell>
          <cell r="I284">
            <v>2.593</v>
          </cell>
          <cell r="J284" t="str">
            <v>kg</v>
          </cell>
          <cell r="K284">
            <v>39.15</v>
          </cell>
          <cell r="L284">
            <v>101.52</v>
          </cell>
        </row>
        <row r="285">
          <cell r="H285" t="str">
            <v>Chiken wire</v>
          </cell>
          <cell r="I285">
            <v>1.806</v>
          </cell>
          <cell r="J285" t="str">
            <v>sqm</v>
          </cell>
          <cell r="K285">
            <v>60.95</v>
          </cell>
          <cell r="L285">
            <v>110.08</v>
          </cell>
        </row>
        <row r="286">
          <cell r="H286" t="str">
            <v>GI Plain wire, 9swg</v>
          </cell>
          <cell r="I286">
            <v>2.0830000000000002</v>
          </cell>
          <cell r="J286" t="str">
            <v>kg</v>
          </cell>
          <cell r="K286">
            <v>54.4</v>
          </cell>
          <cell r="L286">
            <v>113.32</v>
          </cell>
        </row>
        <row r="287">
          <cell r="A287">
            <v>24.3</v>
          </cell>
          <cell r="B287" t="str">
            <v>Preparation &amp; fixing of iron gate, including</v>
          </cell>
        </row>
        <row r="288">
          <cell r="B288" t="str">
            <v>painting and laborer cost for  1sqm.</v>
          </cell>
          <cell r="D288" t="str">
            <v>Mason</v>
          </cell>
          <cell r="E288">
            <v>0.25</v>
          </cell>
          <cell r="F288">
            <v>195</v>
          </cell>
          <cell r="G288">
            <v>48.75</v>
          </cell>
          <cell r="H288" t="str">
            <v>Binding wire</v>
          </cell>
          <cell r="I288">
            <v>0.111</v>
          </cell>
          <cell r="J288" t="str">
            <v>kg</v>
          </cell>
          <cell r="K288">
            <v>61.9</v>
          </cell>
          <cell r="L288">
            <v>6.87</v>
          </cell>
        </row>
        <row r="289">
          <cell r="A289">
            <v>24.7</v>
          </cell>
          <cell r="B289" t="str">
            <v>Barbed wire fencing work for 1m</v>
          </cell>
          <cell r="D289" t="str">
            <v>Mason</v>
          </cell>
          <cell r="E289">
            <v>1.0800000000000001E-2</v>
          </cell>
          <cell r="F289">
            <v>195</v>
          </cell>
          <cell r="G289">
            <v>2.11</v>
          </cell>
          <cell r="H289" t="str">
            <v>Barbed wire</v>
          </cell>
          <cell r="I289">
            <v>0.18</v>
          </cell>
          <cell r="J289" t="str">
            <v>kg</v>
          </cell>
          <cell r="K289">
            <v>55.9</v>
          </cell>
          <cell r="L289">
            <v>10.06</v>
          </cell>
          <cell r="M289">
            <v>20.63</v>
          </cell>
          <cell r="N289">
            <v>3.09</v>
          </cell>
          <cell r="O289">
            <v>23.72</v>
          </cell>
        </row>
        <row r="290">
          <cell r="B290" t="str">
            <v>fencing length</v>
          </cell>
          <cell r="D290" t="str">
            <v>Labour</v>
          </cell>
          <cell r="E290">
            <v>5.3800000000000001E-2</v>
          </cell>
          <cell r="F290">
            <v>120</v>
          </cell>
          <cell r="G290">
            <v>6.46</v>
          </cell>
          <cell r="H290" t="str">
            <v>u-hook</v>
          </cell>
          <cell r="I290">
            <v>0.66700000000000004</v>
          </cell>
          <cell r="J290" t="str">
            <v>no</v>
          </cell>
          <cell r="K290">
            <v>3</v>
          </cell>
          <cell r="L290">
            <v>2</v>
          </cell>
        </row>
        <row r="291">
          <cell r="B291" t="str">
            <v>( Poles and Gates estimated seperately )</v>
          </cell>
        </row>
      </sheetData>
      <sheetData sheetId="35" refreshError="1"/>
      <sheetData sheetId="3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Dmand 1"/>
      <sheetName val="ProfileData"/>
      <sheetName val="PipeDesign"/>
      <sheetName val="PipeLineWork"/>
      <sheetName val="PipeList"/>
      <sheetName val="PFdata"/>
      <sheetName val="PD-TMPLT"/>
      <sheetName val="DrawingControls"/>
      <sheetName val="Profile"/>
      <sheetName val="FlowDiagram"/>
      <sheetName val="Features"/>
      <sheetName val="FitData"/>
      <sheetName val="Fittings"/>
      <sheetName val="T&amp;P"/>
      <sheetName val="Summary"/>
    </sheetNames>
    <sheetDataSet>
      <sheetData sheetId="0">
        <row r="4">
          <cell r="E4" t="str">
            <v>Division Office, Palpa</v>
          </cell>
        </row>
        <row r="16">
          <cell r="H16">
            <v>3</v>
          </cell>
        </row>
        <row r="23">
          <cell r="H23">
            <v>1.31</v>
          </cell>
        </row>
        <row r="31">
          <cell r="B31">
            <v>1</v>
          </cell>
          <cell r="C31" t="str">
            <v>Dumre</v>
          </cell>
          <cell r="D31" t="str">
            <v>Madanpokhara, Masyam &amp; Tegha</v>
          </cell>
          <cell r="E31" t="str">
            <v>Madanpokhara-4, Masyam-2,7 &amp; Telgha-7</v>
          </cell>
          <cell r="F31" t="str">
            <v>Deurali Kholsi &amp; Juke Kholsi</v>
          </cell>
          <cell r="G31" t="str">
            <v>Springed Stream</v>
          </cell>
          <cell r="H31">
            <v>2.5</v>
          </cell>
        </row>
        <row r="32">
          <cell r="B32">
            <v>2</v>
          </cell>
        </row>
        <row r="33">
          <cell r="B33">
            <v>3</v>
          </cell>
        </row>
      </sheetData>
      <sheetData sheetId="1">
        <row r="33">
          <cell r="C33">
            <v>193</v>
          </cell>
          <cell r="D33">
            <v>1142</v>
          </cell>
          <cell r="E33">
            <v>1431</v>
          </cell>
          <cell r="K33">
            <v>84774</v>
          </cell>
        </row>
      </sheetData>
      <sheetData sheetId="2"/>
      <sheetData sheetId="3">
        <row r="9">
          <cell r="D9">
            <v>10015</v>
          </cell>
        </row>
        <row r="26">
          <cell r="D26">
            <v>120</v>
          </cell>
        </row>
      </sheetData>
      <sheetData sheetId="4">
        <row r="74">
          <cell r="I74">
            <v>3730601.0999999996</v>
          </cell>
          <cell r="O74">
            <v>1961376.1250000005</v>
          </cell>
        </row>
      </sheetData>
      <sheetData sheetId="5">
        <row r="9">
          <cell r="A9" t="str">
            <v>2506</v>
          </cell>
        </row>
        <row r="117">
          <cell r="G117">
            <v>11016.5</v>
          </cell>
        </row>
        <row r="118">
          <cell r="G118">
            <v>12742.697</v>
          </cell>
        </row>
        <row r="119">
          <cell r="G119">
            <v>1704846.6836499998</v>
          </cell>
        </row>
      </sheetData>
      <sheetData sheetId="6"/>
      <sheetData sheetId="7"/>
      <sheetData sheetId="8"/>
      <sheetData sheetId="9"/>
      <sheetData sheetId="10"/>
      <sheetData sheetId="11">
        <row r="18">
          <cell r="B18" t="str">
            <v>Spring Intake1</v>
          </cell>
        </row>
      </sheetData>
      <sheetData sheetId="12">
        <row r="11">
          <cell r="H11">
            <v>7</v>
          </cell>
          <cell r="L11">
            <v>11</v>
          </cell>
          <cell r="N11">
            <v>13</v>
          </cell>
          <cell r="P11">
            <v>15</v>
          </cell>
          <cell r="S11">
            <v>18</v>
          </cell>
          <cell r="W11">
            <v>22</v>
          </cell>
          <cell r="AA11">
            <v>26</v>
          </cell>
          <cell r="AE11">
            <v>30</v>
          </cell>
          <cell r="AI11">
            <v>34</v>
          </cell>
          <cell r="AM11">
            <v>38</v>
          </cell>
          <cell r="AQ11">
            <v>42</v>
          </cell>
          <cell r="BB11">
            <v>53</v>
          </cell>
          <cell r="BE11">
            <v>56</v>
          </cell>
          <cell r="BG11">
            <v>58</v>
          </cell>
          <cell r="BP11">
            <v>67</v>
          </cell>
          <cell r="BR11">
            <v>69</v>
          </cell>
        </row>
        <row r="12">
          <cell r="B12" t="str">
            <v>Airvalve15</v>
          </cell>
          <cell r="H12">
            <v>0</v>
          </cell>
          <cell r="L12">
            <v>0</v>
          </cell>
          <cell r="N12" t="e">
            <v>#VALUE!</v>
          </cell>
          <cell r="P12" t="e">
            <v>#VALUE!</v>
          </cell>
          <cell r="S12">
            <v>0</v>
          </cell>
          <cell r="W12">
            <v>0</v>
          </cell>
          <cell r="AA12">
            <v>0</v>
          </cell>
          <cell r="AE12">
            <v>0</v>
          </cell>
          <cell r="AI12" t="e">
            <v>#VALUE!</v>
          </cell>
          <cell r="BB12">
            <v>0</v>
          </cell>
          <cell r="BD12">
            <v>0</v>
          </cell>
          <cell r="BE12">
            <v>0</v>
          </cell>
          <cell r="BP12">
            <v>0</v>
          </cell>
          <cell r="BR12" t="e">
            <v>#VALUE!</v>
          </cell>
        </row>
        <row r="13">
          <cell r="B13" t="str">
            <v>Airvalve20</v>
          </cell>
          <cell r="H13">
            <v>0</v>
          </cell>
          <cell r="L13">
            <v>0</v>
          </cell>
          <cell r="N13" t="e">
            <v>#VALUE!</v>
          </cell>
          <cell r="P13" t="e">
            <v>#VALUE!</v>
          </cell>
          <cell r="S13">
            <v>0</v>
          </cell>
          <cell r="W13">
            <v>0</v>
          </cell>
          <cell r="AA13">
            <v>0</v>
          </cell>
          <cell r="AE13">
            <v>0</v>
          </cell>
          <cell r="AI13" t="e">
            <v>#VALUE!</v>
          </cell>
          <cell r="BB13">
            <v>0</v>
          </cell>
          <cell r="BD13">
            <v>0</v>
          </cell>
          <cell r="BE13">
            <v>0</v>
          </cell>
          <cell r="BP13">
            <v>0</v>
          </cell>
          <cell r="BR13" t="e">
            <v>#VALUE!</v>
          </cell>
        </row>
        <row r="14">
          <cell r="B14" t="str">
            <v>BrassUnion15</v>
          </cell>
          <cell r="G14">
            <v>0</v>
          </cell>
          <cell r="H14">
            <v>0</v>
          </cell>
          <cell r="K14">
            <v>0</v>
          </cell>
          <cell r="L14">
            <v>0</v>
          </cell>
          <cell r="M14">
            <v>0</v>
          </cell>
          <cell r="N14">
            <v>0</v>
          </cell>
          <cell r="O14">
            <v>0</v>
          </cell>
          <cell r="P14">
            <v>0</v>
          </cell>
          <cell r="R14">
            <v>0</v>
          </cell>
          <cell r="S14">
            <v>0</v>
          </cell>
          <cell r="U14">
            <v>0</v>
          </cell>
          <cell r="V14">
            <v>0</v>
          </cell>
          <cell r="W14">
            <v>0</v>
          </cell>
          <cell r="Y14">
            <v>0</v>
          </cell>
          <cell r="Z14">
            <v>0</v>
          </cell>
          <cell r="AA14">
            <v>0</v>
          </cell>
          <cell r="AB14">
            <v>0</v>
          </cell>
          <cell r="AC14">
            <v>0</v>
          </cell>
          <cell r="AD14">
            <v>0</v>
          </cell>
          <cell r="AE14">
            <v>0</v>
          </cell>
          <cell r="AF14">
            <v>0</v>
          </cell>
          <cell r="AH14">
            <v>0</v>
          </cell>
          <cell r="AI14">
            <v>0</v>
          </cell>
          <cell r="AJ14">
            <v>0</v>
          </cell>
          <cell r="AK14">
            <v>0</v>
          </cell>
          <cell r="AL14">
            <v>0</v>
          </cell>
          <cell r="AM14">
            <v>0</v>
          </cell>
          <cell r="AN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E14">
            <v>0</v>
          </cell>
          <cell r="BF14">
            <v>0</v>
          </cell>
          <cell r="BG14" t="e">
            <v>#VALUE!</v>
          </cell>
          <cell r="BH14">
            <v>0</v>
          </cell>
          <cell r="BI14">
            <v>0</v>
          </cell>
          <cell r="BJ14">
            <v>0</v>
          </cell>
          <cell r="BK14">
            <v>0</v>
          </cell>
          <cell r="BL14">
            <v>0</v>
          </cell>
          <cell r="BM14">
            <v>0</v>
          </cell>
          <cell r="BN14">
            <v>0</v>
          </cell>
          <cell r="BO14">
            <v>0</v>
          </cell>
          <cell r="BP14">
            <v>0</v>
          </cell>
          <cell r="BQ14">
            <v>0</v>
          </cell>
          <cell r="BR14" t="e">
            <v>#VALUE!</v>
          </cell>
          <cell r="BS14">
            <v>0</v>
          </cell>
        </row>
        <row r="15">
          <cell r="B15" t="str">
            <v>BrassUnion20</v>
          </cell>
          <cell r="G15">
            <v>0</v>
          </cell>
          <cell r="H15">
            <v>0</v>
          </cell>
          <cell r="K15">
            <v>0</v>
          </cell>
          <cell r="L15">
            <v>0</v>
          </cell>
          <cell r="M15">
            <v>0</v>
          </cell>
          <cell r="N15">
            <v>0</v>
          </cell>
          <cell r="O15">
            <v>0</v>
          </cell>
          <cell r="P15">
            <v>0</v>
          </cell>
          <cell r="R15">
            <v>0</v>
          </cell>
          <cell r="S15">
            <v>0</v>
          </cell>
          <cell r="U15">
            <v>0</v>
          </cell>
          <cell r="V15">
            <v>0</v>
          </cell>
          <cell r="W15">
            <v>0</v>
          </cell>
          <cell r="Y15">
            <v>0</v>
          </cell>
          <cell r="Z15">
            <v>0</v>
          </cell>
          <cell r="AA15">
            <v>0</v>
          </cell>
          <cell r="AB15">
            <v>0</v>
          </cell>
          <cell r="AC15">
            <v>0</v>
          </cell>
          <cell r="AD15">
            <v>0</v>
          </cell>
          <cell r="AE15">
            <v>0</v>
          </cell>
          <cell r="AF15">
            <v>0</v>
          </cell>
          <cell r="AH15">
            <v>0</v>
          </cell>
          <cell r="AI15">
            <v>0</v>
          </cell>
          <cell r="AJ15">
            <v>0</v>
          </cell>
          <cell r="AK15">
            <v>0</v>
          </cell>
          <cell r="AL15">
            <v>0</v>
          </cell>
          <cell r="AM15">
            <v>0</v>
          </cell>
          <cell r="AN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E15">
            <v>0</v>
          </cell>
          <cell r="BF15">
            <v>0</v>
          </cell>
          <cell r="BG15" t="e">
            <v>#VALUE!</v>
          </cell>
          <cell r="BH15">
            <v>0</v>
          </cell>
          <cell r="BI15">
            <v>0</v>
          </cell>
          <cell r="BJ15">
            <v>0</v>
          </cell>
          <cell r="BK15">
            <v>0</v>
          </cell>
          <cell r="BL15">
            <v>0</v>
          </cell>
          <cell r="BM15">
            <v>0</v>
          </cell>
          <cell r="BN15">
            <v>0</v>
          </cell>
          <cell r="BO15">
            <v>0</v>
          </cell>
          <cell r="BP15">
            <v>0</v>
          </cell>
          <cell r="BQ15">
            <v>0</v>
          </cell>
          <cell r="BR15" t="e">
            <v>#VALUE!</v>
          </cell>
          <cell r="BS15">
            <v>0</v>
          </cell>
        </row>
        <row r="16">
          <cell r="B16" t="str">
            <v>BrassUnion25</v>
          </cell>
          <cell r="G16">
            <v>0</v>
          </cell>
          <cell r="H16">
            <v>0</v>
          </cell>
          <cell r="K16">
            <v>0</v>
          </cell>
          <cell r="L16">
            <v>0</v>
          </cell>
          <cell r="M16">
            <v>0</v>
          </cell>
          <cell r="N16">
            <v>0</v>
          </cell>
          <cell r="O16">
            <v>0</v>
          </cell>
          <cell r="P16">
            <v>0</v>
          </cell>
          <cell r="R16">
            <v>0</v>
          </cell>
          <cell r="S16">
            <v>0</v>
          </cell>
          <cell r="U16">
            <v>0</v>
          </cell>
          <cell r="V16">
            <v>0</v>
          </cell>
          <cell r="W16">
            <v>0</v>
          </cell>
          <cell r="Y16">
            <v>0</v>
          </cell>
          <cell r="Z16">
            <v>0</v>
          </cell>
          <cell r="AA16">
            <v>0</v>
          </cell>
          <cell r="AB16">
            <v>0</v>
          </cell>
          <cell r="AC16">
            <v>0</v>
          </cell>
          <cell r="AD16">
            <v>0</v>
          </cell>
          <cell r="AE16">
            <v>0</v>
          </cell>
          <cell r="AF16">
            <v>0</v>
          </cell>
          <cell r="AH16">
            <v>0</v>
          </cell>
          <cell r="AI16">
            <v>0</v>
          </cell>
          <cell r="AJ16">
            <v>0</v>
          </cell>
          <cell r="AK16">
            <v>0</v>
          </cell>
          <cell r="AL16">
            <v>0</v>
          </cell>
          <cell r="AM16">
            <v>0</v>
          </cell>
          <cell r="AN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E16">
            <v>0</v>
          </cell>
          <cell r="BF16">
            <v>0</v>
          </cell>
          <cell r="BG16" t="e">
            <v>#VALUE!</v>
          </cell>
          <cell r="BH16">
            <v>0</v>
          </cell>
          <cell r="BI16">
            <v>0</v>
          </cell>
          <cell r="BJ16">
            <v>0</v>
          </cell>
          <cell r="BK16">
            <v>0</v>
          </cell>
          <cell r="BL16">
            <v>0</v>
          </cell>
          <cell r="BM16">
            <v>0</v>
          </cell>
          <cell r="BN16">
            <v>0</v>
          </cell>
          <cell r="BO16">
            <v>0</v>
          </cell>
          <cell r="BP16">
            <v>0</v>
          </cell>
          <cell r="BQ16">
            <v>0</v>
          </cell>
          <cell r="BR16" t="e">
            <v>#VALUE!</v>
          </cell>
          <cell r="BS16">
            <v>0</v>
          </cell>
        </row>
        <row r="17">
          <cell r="B17" t="str">
            <v>BrassUnion32</v>
          </cell>
          <cell r="G17">
            <v>0</v>
          </cell>
          <cell r="H17">
            <v>0</v>
          </cell>
          <cell r="K17">
            <v>0</v>
          </cell>
          <cell r="L17">
            <v>0</v>
          </cell>
          <cell r="M17">
            <v>0</v>
          </cell>
          <cell r="N17">
            <v>0</v>
          </cell>
          <cell r="O17">
            <v>0</v>
          </cell>
          <cell r="P17">
            <v>0</v>
          </cell>
          <cell r="R17">
            <v>0</v>
          </cell>
          <cell r="S17">
            <v>0</v>
          </cell>
          <cell r="U17">
            <v>1</v>
          </cell>
          <cell r="V17">
            <v>1</v>
          </cell>
          <cell r="W17">
            <v>2</v>
          </cell>
          <cell r="Y17">
            <v>0</v>
          </cell>
          <cell r="Z17">
            <v>0</v>
          </cell>
          <cell r="AA17">
            <v>0</v>
          </cell>
          <cell r="AB17">
            <v>0</v>
          </cell>
          <cell r="AC17">
            <v>0</v>
          </cell>
          <cell r="AD17">
            <v>0</v>
          </cell>
          <cell r="AE17">
            <v>0</v>
          </cell>
          <cell r="AF17">
            <v>0</v>
          </cell>
          <cell r="AH17">
            <v>0</v>
          </cell>
          <cell r="AI17">
            <v>2</v>
          </cell>
          <cell r="AJ17">
            <v>0</v>
          </cell>
          <cell r="AK17">
            <v>0</v>
          </cell>
          <cell r="AL17">
            <v>0</v>
          </cell>
          <cell r="AM17">
            <v>0</v>
          </cell>
          <cell r="AN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E17">
            <v>0</v>
          </cell>
          <cell r="BF17">
            <v>0</v>
          </cell>
          <cell r="BG17" t="e">
            <v>#VALUE!</v>
          </cell>
          <cell r="BH17">
            <v>0</v>
          </cell>
          <cell r="BI17">
            <v>4</v>
          </cell>
          <cell r="BJ17">
            <v>4</v>
          </cell>
          <cell r="BK17">
            <v>0</v>
          </cell>
          <cell r="BL17">
            <v>0</v>
          </cell>
          <cell r="BM17">
            <v>0</v>
          </cell>
          <cell r="BN17">
            <v>0</v>
          </cell>
          <cell r="BO17">
            <v>0</v>
          </cell>
          <cell r="BP17">
            <v>8</v>
          </cell>
          <cell r="BQ17">
            <v>0</v>
          </cell>
          <cell r="BR17" t="e">
            <v>#VALUE!</v>
          </cell>
          <cell r="BS17">
            <v>0</v>
          </cell>
        </row>
        <row r="18">
          <cell r="B18" t="str">
            <v>BrassUnion40</v>
          </cell>
          <cell r="G18">
            <v>0</v>
          </cell>
          <cell r="H18">
            <v>0</v>
          </cell>
          <cell r="K18">
            <v>0</v>
          </cell>
          <cell r="L18">
            <v>0</v>
          </cell>
          <cell r="M18">
            <v>0</v>
          </cell>
          <cell r="N18">
            <v>0</v>
          </cell>
          <cell r="O18">
            <v>0</v>
          </cell>
          <cell r="P18">
            <v>0</v>
          </cell>
          <cell r="R18">
            <v>0</v>
          </cell>
          <cell r="S18">
            <v>0</v>
          </cell>
          <cell r="U18">
            <v>0</v>
          </cell>
          <cell r="V18">
            <v>0</v>
          </cell>
          <cell r="W18">
            <v>0</v>
          </cell>
          <cell r="Y18">
            <v>0</v>
          </cell>
          <cell r="Z18">
            <v>0</v>
          </cell>
          <cell r="AA18">
            <v>0</v>
          </cell>
          <cell r="AB18">
            <v>0</v>
          </cell>
          <cell r="AC18">
            <v>0</v>
          </cell>
          <cell r="AD18">
            <v>0</v>
          </cell>
          <cell r="AE18">
            <v>0</v>
          </cell>
          <cell r="AF18">
            <v>0</v>
          </cell>
          <cell r="AH18">
            <v>0</v>
          </cell>
          <cell r="AI18">
            <v>0</v>
          </cell>
          <cell r="AJ18">
            <v>0</v>
          </cell>
          <cell r="AK18">
            <v>0</v>
          </cell>
          <cell r="AL18">
            <v>0</v>
          </cell>
          <cell r="AM18">
            <v>0</v>
          </cell>
          <cell r="AN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2</v>
          </cell>
          <cell r="BE18">
            <v>2</v>
          </cell>
          <cell r="BF18">
            <v>0</v>
          </cell>
          <cell r="BG18" t="e">
            <v>#VALUE!</v>
          </cell>
          <cell r="BH18">
            <v>4</v>
          </cell>
          <cell r="BI18">
            <v>0</v>
          </cell>
          <cell r="BJ18">
            <v>0</v>
          </cell>
          <cell r="BK18">
            <v>4</v>
          </cell>
          <cell r="BL18">
            <v>0</v>
          </cell>
          <cell r="BM18">
            <v>4</v>
          </cell>
          <cell r="BN18">
            <v>0</v>
          </cell>
          <cell r="BO18">
            <v>4</v>
          </cell>
          <cell r="BP18">
            <v>16</v>
          </cell>
          <cell r="BQ18">
            <v>0</v>
          </cell>
          <cell r="BR18" t="e">
            <v>#VALUE!</v>
          </cell>
          <cell r="BS18">
            <v>0</v>
          </cell>
        </row>
        <row r="19">
          <cell r="B19" t="str">
            <v>Elbow15</v>
          </cell>
          <cell r="H19">
            <v>0</v>
          </cell>
          <cell r="L19">
            <v>0</v>
          </cell>
          <cell r="N19" t="e">
            <v>#VALUE!</v>
          </cell>
          <cell r="O19">
            <v>0</v>
          </cell>
          <cell r="P19">
            <v>0</v>
          </cell>
          <cell r="S19">
            <v>0</v>
          </cell>
          <cell r="U19">
            <v>0</v>
          </cell>
          <cell r="W19">
            <v>0</v>
          </cell>
          <cell r="Y19">
            <v>0</v>
          </cell>
          <cell r="Z19">
            <v>2</v>
          </cell>
          <cell r="AA19">
            <v>0</v>
          </cell>
          <cell r="AB19">
            <v>0</v>
          </cell>
          <cell r="AC19">
            <v>0</v>
          </cell>
          <cell r="AD19">
            <v>2</v>
          </cell>
          <cell r="AE19">
            <v>0</v>
          </cell>
          <cell r="AF19">
            <v>0</v>
          </cell>
          <cell r="AI19" t="e">
            <v>#VALUE!</v>
          </cell>
          <cell r="AK19">
            <v>2</v>
          </cell>
          <cell r="AM19">
            <v>0</v>
          </cell>
          <cell r="AN19">
            <v>0</v>
          </cell>
          <cell r="AQ19">
            <v>0</v>
          </cell>
          <cell r="BB19">
            <v>0</v>
          </cell>
          <cell r="BE19">
            <v>0</v>
          </cell>
          <cell r="BF19">
            <v>0</v>
          </cell>
          <cell r="BG19" t="e">
            <v>#VALUE!</v>
          </cell>
          <cell r="BH19">
            <v>0</v>
          </cell>
          <cell r="BI19">
            <v>0</v>
          </cell>
          <cell r="BJ19">
            <v>0</v>
          </cell>
          <cell r="BK19">
            <v>0</v>
          </cell>
          <cell r="BL19">
            <v>0</v>
          </cell>
          <cell r="BM19">
            <v>0</v>
          </cell>
          <cell r="BN19">
            <v>0</v>
          </cell>
          <cell r="BO19">
            <v>0</v>
          </cell>
          <cell r="BP19">
            <v>0</v>
          </cell>
          <cell r="BR19" t="e">
            <v>#VALUE!</v>
          </cell>
          <cell r="BS19">
            <v>0</v>
          </cell>
        </row>
        <row r="20">
          <cell r="B20" t="str">
            <v>Elbow20</v>
          </cell>
          <cell r="H20">
            <v>0</v>
          </cell>
          <cell r="L20">
            <v>0</v>
          </cell>
          <cell r="N20" t="e">
            <v>#VALUE!</v>
          </cell>
          <cell r="O20">
            <v>0</v>
          </cell>
          <cell r="P20">
            <v>0</v>
          </cell>
          <cell r="S20">
            <v>0</v>
          </cell>
          <cell r="U20">
            <v>0</v>
          </cell>
          <cell r="W20">
            <v>0</v>
          </cell>
          <cell r="Y20">
            <v>0</v>
          </cell>
          <cell r="Z20">
            <v>0</v>
          </cell>
          <cell r="AA20">
            <v>0</v>
          </cell>
          <cell r="AB20">
            <v>0</v>
          </cell>
          <cell r="AC20">
            <v>0</v>
          </cell>
          <cell r="AD20">
            <v>0</v>
          </cell>
          <cell r="AE20">
            <v>0</v>
          </cell>
          <cell r="AF20">
            <v>0</v>
          </cell>
          <cell r="AI20" t="e">
            <v>#VALUE!</v>
          </cell>
          <cell r="AK20">
            <v>0</v>
          </cell>
          <cell r="AM20">
            <v>0</v>
          </cell>
          <cell r="AN20">
            <v>0</v>
          </cell>
          <cell r="AQ20">
            <v>0</v>
          </cell>
          <cell r="BB20">
            <v>0</v>
          </cell>
          <cell r="BE20">
            <v>0</v>
          </cell>
          <cell r="BF20">
            <v>0</v>
          </cell>
          <cell r="BG20" t="e">
            <v>#VALUE!</v>
          </cell>
          <cell r="BH20">
            <v>0</v>
          </cell>
          <cell r="BI20">
            <v>0</v>
          </cell>
          <cell r="BJ20">
            <v>0</v>
          </cell>
          <cell r="BK20">
            <v>0</v>
          </cell>
          <cell r="BL20">
            <v>0</v>
          </cell>
          <cell r="BM20">
            <v>0</v>
          </cell>
          <cell r="BN20">
            <v>0</v>
          </cell>
          <cell r="BO20">
            <v>0</v>
          </cell>
          <cell r="BP20">
            <v>0</v>
          </cell>
          <cell r="BR20" t="e">
            <v>#VALUE!</v>
          </cell>
          <cell r="BS20">
            <v>0</v>
          </cell>
        </row>
        <row r="21">
          <cell r="B21" t="str">
            <v>Elbow25</v>
          </cell>
          <cell r="H21">
            <v>0</v>
          </cell>
          <cell r="L21">
            <v>0</v>
          </cell>
          <cell r="N21" t="e">
            <v>#VALUE!</v>
          </cell>
          <cell r="O21">
            <v>0</v>
          </cell>
          <cell r="P21">
            <v>0</v>
          </cell>
          <cell r="S21">
            <v>0</v>
          </cell>
          <cell r="U21">
            <v>0</v>
          </cell>
          <cell r="W21">
            <v>0</v>
          </cell>
          <cell r="Y21">
            <v>0</v>
          </cell>
          <cell r="Z21">
            <v>0</v>
          </cell>
          <cell r="AA21">
            <v>0</v>
          </cell>
          <cell r="AB21">
            <v>0</v>
          </cell>
          <cell r="AC21">
            <v>0</v>
          </cell>
          <cell r="AD21">
            <v>0</v>
          </cell>
          <cell r="AE21">
            <v>0</v>
          </cell>
          <cell r="AF21">
            <v>0</v>
          </cell>
          <cell r="AI21" t="e">
            <v>#VALUE!</v>
          </cell>
          <cell r="AK21">
            <v>0</v>
          </cell>
          <cell r="AM21">
            <v>0</v>
          </cell>
          <cell r="AN21">
            <v>0</v>
          </cell>
          <cell r="AQ21">
            <v>0</v>
          </cell>
          <cell r="BB21">
            <v>0</v>
          </cell>
          <cell r="BE21">
            <v>0</v>
          </cell>
          <cell r="BF21">
            <v>0</v>
          </cell>
          <cell r="BG21" t="e">
            <v>#VALUE!</v>
          </cell>
          <cell r="BH21">
            <v>0</v>
          </cell>
          <cell r="BI21">
            <v>0</v>
          </cell>
          <cell r="BJ21">
            <v>0</v>
          </cell>
          <cell r="BK21">
            <v>0</v>
          </cell>
          <cell r="BL21">
            <v>0</v>
          </cell>
          <cell r="BM21">
            <v>0</v>
          </cell>
          <cell r="BN21">
            <v>0</v>
          </cell>
          <cell r="BO21">
            <v>0</v>
          </cell>
          <cell r="BP21">
            <v>0</v>
          </cell>
          <cell r="BR21" t="e">
            <v>#VALUE!</v>
          </cell>
          <cell r="BS21">
            <v>0</v>
          </cell>
        </row>
        <row r="22">
          <cell r="B22" t="str">
            <v>Elbow32</v>
          </cell>
          <cell r="H22">
            <v>0</v>
          </cell>
          <cell r="L22">
            <v>0</v>
          </cell>
          <cell r="N22" t="e">
            <v>#VALUE!</v>
          </cell>
          <cell r="O22">
            <v>0</v>
          </cell>
          <cell r="P22">
            <v>0</v>
          </cell>
          <cell r="S22">
            <v>0</v>
          </cell>
          <cell r="U22">
            <v>2</v>
          </cell>
          <cell r="W22">
            <v>2</v>
          </cell>
          <cell r="Y22">
            <v>0</v>
          </cell>
          <cell r="Z22">
            <v>0</v>
          </cell>
          <cell r="AA22">
            <v>0</v>
          </cell>
          <cell r="AB22">
            <v>0</v>
          </cell>
          <cell r="AC22">
            <v>0</v>
          </cell>
          <cell r="AD22">
            <v>0</v>
          </cell>
          <cell r="AE22">
            <v>0</v>
          </cell>
          <cell r="AF22">
            <v>0</v>
          </cell>
          <cell r="AI22" t="e">
            <v>#VALUE!</v>
          </cell>
          <cell r="AK22">
            <v>0</v>
          </cell>
          <cell r="AM22">
            <v>0</v>
          </cell>
          <cell r="AN22">
            <v>0</v>
          </cell>
          <cell r="AQ22">
            <v>0</v>
          </cell>
          <cell r="BB22">
            <v>0</v>
          </cell>
          <cell r="BE22">
            <v>0</v>
          </cell>
          <cell r="BF22">
            <v>0</v>
          </cell>
          <cell r="BG22" t="e">
            <v>#VALUE!</v>
          </cell>
          <cell r="BH22">
            <v>0</v>
          </cell>
          <cell r="BI22">
            <v>4</v>
          </cell>
          <cell r="BJ22">
            <v>4</v>
          </cell>
          <cell r="BK22">
            <v>0</v>
          </cell>
          <cell r="BL22">
            <v>0</v>
          </cell>
          <cell r="BM22">
            <v>0</v>
          </cell>
          <cell r="BN22">
            <v>0</v>
          </cell>
          <cell r="BO22">
            <v>0</v>
          </cell>
          <cell r="BP22">
            <v>8</v>
          </cell>
          <cell r="BR22" t="e">
            <v>#VALUE!</v>
          </cell>
          <cell r="BS22">
            <v>0</v>
          </cell>
        </row>
        <row r="23">
          <cell r="B23" t="str">
            <v>Elbow40</v>
          </cell>
          <cell r="H23">
            <v>0</v>
          </cell>
          <cell r="L23">
            <v>0</v>
          </cell>
          <cell r="N23" t="e">
            <v>#VALUE!</v>
          </cell>
          <cell r="O23">
            <v>0</v>
          </cell>
          <cell r="P23">
            <v>0</v>
          </cell>
          <cell r="S23">
            <v>0</v>
          </cell>
          <cell r="U23">
            <v>0</v>
          </cell>
          <cell r="W23">
            <v>0</v>
          </cell>
          <cell r="Y23">
            <v>0</v>
          </cell>
          <cell r="Z23">
            <v>0</v>
          </cell>
          <cell r="AA23">
            <v>0</v>
          </cell>
          <cell r="AB23">
            <v>0</v>
          </cell>
          <cell r="AC23">
            <v>0</v>
          </cell>
          <cell r="AD23">
            <v>0</v>
          </cell>
          <cell r="AE23">
            <v>0</v>
          </cell>
          <cell r="AF23">
            <v>0</v>
          </cell>
          <cell r="AI23" t="e">
            <v>#VALUE!</v>
          </cell>
          <cell r="AK23">
            <v>0</v>
          </cell>
          <cell r="AM23">
            <v>0</v>
          </cell>
          <cell r="AN23">
            <v>0</v>
          </cell>
          <cell r="AQ23">
            <v>0</v>
          </cell>
          <cell r="BB23">
            <v>0</v>
          </cell>
          <cell r="BE23">
            <v>0</v>
          </cell>
          <cell r="BF23">
            <v>0</v>
          </cell>
          <cell r="BG23" t="e">
            <v>#VALUE!</v>
          </cell>
          <cell r="BH23">
            <v>4</v>
          </cell>
          <cell r="BI23">
            <v>0</v>
          </cell>
          <cell r="BJ23">
            <v>0</v>
          </cell>
          <cell r="BK23">
            <v>4</v>
          </cell>
          <cell r="BL23">
            <v>0</v>
          </cell>
          <cell r="BM23">
            <v>4</v>
          </cell>
          <cell r="BN23">
            <v>0</v>
          </cell>
          <cell r="BO23">
            <v>4</v>
          </cell>
          <cell r="BP23">
            <v>16</v>
          </cell>
          <cell r="BR23" t="e">
            <v>#VALUE!</v>
          </cell>
          <cell r="BS23">
            <v>0</v>
          </cell>
        </row>
        <row r="24">
          <cell r="B24" t="str">
            <v>Elbow50</v>
          </cell>
          <cell r="E24">
            <v>2</v>
          </cell>
          <cell r="H24">
            <v>2</v>
          </cell>
          <cell r="I24">
            <v>2</v>
          </cell>
          <cell r="L24">
            <v>0</v>
          </cell>
          <cell r="N24" t="e">
            <v>#VALUE!</v>
          </cell>
          <cell r="O24">
            <v>0</v>
          </cell>
          <cell r="P24">
            <v>0</v>
          </cell>
          <cell r="S24">
            <v>0</v>
          </cell>
          <cell r="U24">
            <v>0</v>
          </cell>
          <cell r="W24">
            <v>0</v>
          </cell>
          <cell r="X24">
            <v>4</v>
          </cell>
          <cell r="Y24">
            <v>0</v>
          </cell>
          <cell r="Z24">
            <v>0</v>
          </cell>
          <cell r="AA24">
            <v>0</v>
          </cell>
          <cell r="AB24">
            <v>0</v>
          </cell>
          <cell r="AC24">
            <v>0</v>
          </cell>
          <cell r="AD24">
            <v>0</v>
          </cell>
          <cell r="AE24">
            <v>0</v>
          </cell>
          <cell r="AF24">
            <v>0</v>
          </cell>
          <cell r="AI24" t="e">
            <v>#VALUE!</v>
          </cell>
          <cell r="AK24">
            <v>0</v>
          </cell>
          <cell r="AM24">
            <v>0</v>
          </cell>
          <cell r="AN24">
            <v>0</v>
          </cell>
          <cell r="AQ24">
            <v>0</v>
          </cell>
          <cell r="BB24">
            <v>0</v>
          </cell>
          <cell r="BE24">
            <v>0</v>
          </cell>
          <cell r="BF24">
            <v>0</v>
          </cell>
          <cell r="BG24" t="e">
            <v>#VALUE!</v>
          </cell>
          <cell r="BH24">
            <v>0</v>
          </cell>
          <cell r="BI24">
            <v>0</v>
          </cell>
          <cell r="BJ24">
            <v>0</v>
          </cell>
          <cell r="BK24">
            <v>0</v>
          </cell>
          <cell r="BL24">
            <v>0</v>
          </cell>
          <cell r="BM24">
            <v>0</v>
          </cell>
          <cell r="BN24">
            <v>4</v>
          </cell>
          <cell r="BO24">
            <v>0</v>
          </cell>
          <cell r="BP24">
            <v>4</v>
          </cell>
          <cell r="BR24" t="e">
            <v>#VALUE!</v>
          </cell>
          <cell r="BS24">
            <v>0</v>
          </cell>
        </row>
        <row r="25">
          <cell r="B25" t="str">
            <v>Elbow65</v>
          </cell>
          <cell r="H25">
            <v>0</v>
          </cell>
          <cell r="L25">
            <v>0</v>
          </cell>
          <cell r="N25" t="e">
            <v>#VALUE!</v>
          </cell>
          <cell r="O25">
            <v>0</v>
          </cell>
          <cell r="P25">
            <v>0</v>
          </cell>
          <cell r="S25">
            <v>0</v>
          </cell>
          <cell r="U25">
            <v>0</v>
          </cell>
          <cell r="W25">
            <v>0</v>
          </cell>
          <cell r="Y25">
            <v>0</v>
          </cell>
          <cell r="Z25">
            <v>0</v>
          </cell>
          <cell r="AA25">
            <v>0</v>
          </cell>
          <cell r="AB25">
            <v>0</v>
          </cell>
          <cell r="AC25">
            <v>0</v>
          </cell>
          <cell r="AD25">
            <v>0</v>
          </cell>
          <cell r="AE25">
            <v>0</v>
          </cell>
          <cell r="AF25">
            <v>0</v>
          </cell>
          <cell r="AI25" t="e">
            <v>#VALUE!</v>
          </cell>
          <cell r="AK25">
            <v>0</v>
          </cell>
          <cell r="AM25">
            <v>0</v>
          </cell>
          <cell r="AN25">
            <v>0</v>
          </cell>
          <cell r="AQ25">
            <v>0</v>
          </cell>
          <cell r="BB25">
            <v>0</v>
          </cell>
          <cell r="BE25">
            <v>0</v>
          </cell>
          <cell r="BF25">
            <v>0</v>
          </cell>
          <cell r="BG25" t="e">
            <v>#VALUE!</v>
          </cell>
          <cell r="BH25">
            <v>0</v>
          </cell>
          <cell r="BI25">
            <v>0</v>
          </cell>
          <cell r="BJ25">
            <v>0</v>
          </cell>
          <cell r="BK25">
            <v>0</v>
          </cell>
          <cell r="BL25">
            <v>0</v>
          </cell>
          <cell r="BM25">
            <v>0</v>
          </cell>
          <cell r="BN25">
            <v>0</v>
          </cell>
          <cell r="BO25">
            <v>0</v>
          </cell>
          <cell r="BP25">
            <v>0</v>
          </cell>
          <cell r="BR25" t="e">
            <v>#VALUE!</v>
          </cell>
          <cell r="BS25">
            <v>0</v>
          </cell>
        </row>
        <row r="26">
          <cell r="B26" t="str">
            <v>Elbow80</v>
          </cell>
          <cell r="E26">
            <v>0</v>
          </cell>
          <cell r="H26">
            <v>0</v>
          </cell>
          <cell r="I26">
            <v>0</v>
          </cell>
          <cell r="L26">
            <v>0</v>
          </cell>
          <cell r="N26" t="e">
            <v>#VALUE!</v>
          </cell>
          <cell r="O26">
            <v>0</v>
          </cell>
          <cell r="P26">
            <v>0</v>
          </cell>
          <cell r="S26">
            <v>0</v>
          </cell>
          <cell r="U26">
            <v>0</v>
          </cell>
          <cell r="W26">
            <v>0</v>
          </cell>
          <cell r="Y26">
            <v>0</v>
          </cell>
          <cell r="Z26">
            <v>0</v>
          </cell>
          <cell r="AA26">
            <v>0</v>
          </cell>
          <cell r="AB26">
            <v>0</v>
          </cell>
          <cell r="AC26">
            <v>0</v>
          </cell>
          <cell r="AD26">
            <v>0</v>
          </cell>
          <cell r="AE26">
            <v>0</v>
          </cell>
          <cell r="AF26">
            <v>0</v>
          </cell>
          <cell r="AI26" t="e">
            <v>#VALUE!</v>
          </cell>
          <cell r="AK26">
            <v>0</v>
          </cell>
          <cell r="AM26">
            <v>0</v>
          </cell>
          <cell r="AN26">
            <v>0</v>
          </cell>
          <cell r="AQ26">
            <v>0</v>
          </cell>
          <cell r="BB26">
            <v>0</v>
          </cell>
          <cell r="BE26">
            <v>0</v>
          </cell>
          <cell r="BF26">
            <v>0</v>
          </cell>
          <cell r="BG26" t="e">
            <v>#VALUE!</v>
          </cell>
          <cell r="BH26">
            <v>0</v>
          </cell>
          <cell r="BI26">
            <v>0</v>
          </cell>
          <cell r="BJ26">
            <v>0</v>
          </cell>
          <cell r="BK26">
            <v>0</v>
          </cell>
          <cell r="BL26">
            <v>0</v>
          </cell>
          <cell r="BM26">
            <v>0</v>
          </cell>
          <cell r="BN26">
            <v>0</v>
          </cell>
          <cell r="BO26">
            <v>0</v>
          </cell>
          <cell r="BP26">
            <v>0</v>
          </cell>
          <cell r="BR26" t="e">
            <v>#VALUE!</v>
          </cell>
          <cell r="BS26">
            <v>0</v>
          </cell>
        </row>
        <row r="27">
          <cell r="B27" t="str">
            <v>Elbow100</v>
          </cell>
          <cell r="H27">
            <v>0</v>
          </cell>
          <cell r="L27">
            <v>0</v>
          </cell>
          <cell r="N27" t="e">
            <v>#VALUE!</v>
          </cell>
          <cell r="O27">
            <v>0</v>
          </cell>
          <cell r="P27">
            <v>0</v>
          </cell>
          <cell r="S27">
            <v>0</v>
          </cell>
          <cell r="U27">
            <v>0</v>
          </cell>
          <cell r="W27">
            <v>0</v>
          </cell>
          <cell r="Y27">
            <v>0</v>
          </cell>
          <cell r="Z27">
            <v>0</v>
          </cell>
          <cell r="AA27">
            <v>0</v>
          </cell>
          <cell r="AB27">
            <v>0</v>
          </cell>
          <cell r="AC27">
            <v>0</v>
          </cell>
          <cell r="AD27">
            <v>0</v>
          </cell>
          <cell r="AE27">
            <v>0</v>
          </cell>
          <cell r="AF27">
            <v>0</v>
          </cell>
          <cell r="AI27" t="e">
            <v>#VALUE!</v>
          </cell>
          <cell r="AK27">
            <v>0</v>
          </cell>
          <cell r="AM27">
            <v>0</v>
          </cell>
          <cell r="AN27">
            <v>0</v>
          </cell>
          <cell r="AQ27">
            <v>0</v>
          </cell>
          <cell r="BB27">
            <v>0</v>
          </cell>
          <cell r="BE27">
            <v>0</v>
          </cell>
          <cell r="BF27">
            <v>0</v>
          </cell>
          <cell r="BG27" t="e">
            <v>#VALUE!</v>
          </cell>
          <cell r="BH27">
            <v>0</v>
          </cell>
          <cell r="BI27">
            <v>0</v>
          </cell>
          <cell r="BJ27">
            <v>0</v>
          </cell>
          <cell r="BK27">
            <v>0</v>
          </cell>
          <cell r="BL27">
            <v>4</v>
          </cell>
          <cell r="BM27">
            <v>0</v>
          </cell>
          <cell r="BN27">
            <v>0</v>
          </cell>
          <cell r="BO27">
            <v>0</v>
          </cell>
          <cell r="BP27">
            <v>4</v>
          </cell>
          <cell r="BR27" t="e">
            <v>#VALUE!</v>
          </cell>
          <cell r="BS27">
            <v>0</v>
          </cell>
        </row>
        <row r="28">
          <cell r="B28" t="str">
            <v>EqualTee15</v>
          </cell>
          <cell r="G28">
            <v>1</v>
          </cell>
          <cell r="H28">
            <v>1</v>
          </cell>
          <cell r="L28">
            <v>0</v>
          </cell>
          <cell r="N28" t="e">
            <v>#VALUE!</v>
          </cell>
          <cell r="P28" t="e">
            <v>#VALUE!</v>
          </cell>
          <cell r="S28">
            <v>0</v>
          </cell>
          <cell r="U28">
            <v>0</v>
          </cell>
          <cell r="W28">
            <v>0</v>
          </cell>
          <cell r="Z28">
            <v>1</v>
          </cell>
          <cell r="AA28">
            <v>0</v>
          </cell>
          <cell r="AD28">
            <v>1</v>
          </cell>
          <cell r="AE28">
            <v>0</v>
          </cell>
          <cell r="AF28">
            <v>0</v>
          </cell>
          <cell r="AI28" t="e">
            <v>#VALUE!</v>
          </cell>
          <cell r="AN28">
            <v>0</v>
          </cell>
          <cell r="AQ28">
            <v>0</v>
          </cell>
          <cell r="BB28">
            <v>0</v>
          </cell>
          <cell r="BE28">
            <v>0</v>
          </cell>
          <cell r="BP28">
            <v>0</v>
          </cell>
          <cell r="BR28" t="e">
            <v>#VALUE!</v>
          </cell>
        </row>
        <row r="29">
          <cell r="B29" t="str">
            <v>EqualTee20</v>
          </cell>
          <cell r="H29">
            <v>0</v>
          </cell>
          <cell r="L29">
            <v>0</v>
          </cell>
          <cell r="N29" t="e">
            <v>#VALUE!</v>
          </cell>
          <cell r="P29" t="e">
            <v>#VALUE!</v>
          </cell>
          <cell r="S29">
            <v>0</v>
          </cell>
          <cell r="U29">
            <v>0</v>
          </cell>
          <cell r="W29">
            <v>0</v>
          </cell>
          <cell r="Z29">
            <v>0</v>
          </cell>
          <cell r="AA29">
            <v>0</v>
          </cell>
          <cell r="AE29">
            <v>0</v>
          </cell>
          <cell r="AF29">
            <v>0</v>
          </cell>
          <cell r="AI29" t="e">
            <v>#VALUE!</v>
          </cell>
          <cell r="AN29">
            <v>0</v>
          </cell>
          <cell r="AQ29">
            <v>0</v>
          </cell>
          <cell r="BB29">
            <v>0</v>
          </cell>
          <cell r="BE29">
            <v>0</v>
          </cell>
          <cell r="BP29">
            <v>0</v>
          </cell>
          <cell r="BR29" t="e">
            <v>#VALUE!</v>
          </cell>
        </row>
        <row r="30">
          <cell r="B30" t="str">
            <v>EqualTee25</v>
          </cell>
          <cell r="H30">
            <v>0</v>
          </cell>
          <cell r="L30">
            <v>0</v>
          </cell>
          <cell r="N30" t="e">
            <v>#VALUE!</v>
          </cell>
          <cell r="P30" t="e">
            <v>#VALUE!</v>
          </cell>
          <cell r="S30">
            <v>0</v>
          </cell>
          <cell r="U30">
            <v>0</v>
          </cell>
          <cell r="W30">
            <v>0</v>
          </cell>
          <cell r="Z30">
            <v>0</v>
          </cell>
          <cell r="AA30">
            <v>0</v>
          </cell>
          <cell r="AE30">
            <v>0</v>
          </cell>
          <cell r="AF30">
            <v>0</v>
          </cell>
          <cell r="AI30" t="e">
            <v>#VALUE!</v>
          </cell>
          <cell r="AN30">
            <v>0</v>
          </cell>
          <cell r="AQ30">
            <v>0</v>
          </cell>
          <cell r="BB30">
            <v>0</v>
          </cell>
          <cell r="BE30">
            <v>0</v>
          </cell>
          <cell r="BP30">
            <v>0</v>
          </cell>
          <cell r="BR30" t="e">
            <v>#VALUE!</v>
          </cell>
        </row>
        <row r="31">
          <cell r="B31" t="str">
            <v>EqualTee32</v>
          </cell>
          <cell r="H31">
            <v>0</v>
          </cell>
          <cell r="L31">
            <v>0</v>
          </cell>
          <cell r="N31" t="e">
            <v>#VALUE!</v>
          </cell>
          <cell r="P31" t="e">
            <v>#VALUE!</v>
          </cell>
          <cell r="S31">
            <v>0</v>
          </cell>
          <cell r="U31">
            <v>1</v>
          </cell>
          <cell r="W31">
            <v>1</v>
          </cell>
          <cell r="Z31">
            <v>0</v>
          </cell>
          <cell r="AA31">
            <v>0</v>
          </cell>
          <cell r="AE31">
            <v>0</v>
          </cell>
          <cell r="AF31">
            <v>0</v>
          </cell>
          <cell r="AI31" t="e">
            <v>#VALUE!</v>
          </cell>
          <cell r="AN31">
            <v>0</v>
          </cell>
          <cell r="AQ31">
            <v>0</v>
          </cell>
          <cell r="BB31">
            <v>0</v>
          </cell>
          <cell r="BE31">
            <v>0</v>
          </cell>
          <cell r="BP31">
            <v>0</v>
          </cell>
          <cell r="BR31" t="e">
            <v>#VALUE!</v>
          </cell>
        </row>
        <row r="32">
          <cell r="B32" t="str">
            <v>EqualTee40</v>
          </cell>
          <cell r="H32">
            <v>0</v>
          </cell>
          <cell r="L32">
            <v>0</v>
          </cell>
          <cell r="N32" t="e">
            <v>#VALUE!</v>
          </cell>
          <cell r="P32" t="e">
            <v>#VALUE!</v>
          </cell>
          <cell r="S32">
            <v>0</v>
          </cell>
          <cell r="U32">
            <v>0</v>
          </cell>
          <cell r="W32">
            <v>0</v>
          </cell>
          <cell r="Z32">
            <v>0</v>
          </cell>
          <cell r="AA32">
            <v>0</v>
          </cell>
          <cell r="AE32">
            <v>0</v>
          </cell>
          <cell r="AF32">
            <v>0</v>
          </cell>
          <cell r="AI32" t="e">
            <v>#VALUE!</v>
          </cell>
          <cell r="AN32">
            <v>0</v>
          </cell>
          <cell r="AQ32">
            <v>0</v>
          </cell>
          <cell r="BB32">
            <v>0</v>
          </cell>
          <cell r="BE32">
            <v>0</v>
          </cell>
          <cell r="BP32">
            <v>0</v>
          </cell>
          <cell r="BR32" t="e">
            <v>#VALUE!</v>
          </cell>
        </row>
        <row r="33">
          <cell r="B33" t="str">
            <v>EqualTee50</v>
          </cell>
          <cell r="F33">
            <v>1</v>
          </cell>
          <cell r="H33">
            <v>1</v>
          </cell>
          <cell r="J33">
            <v>1</v>
          </cell>
          <cell r="L33">
            <v>0</v>
          </cell>
          <cell r="N33" t="e">
            <v>#VALUE!</v>
          </cell>
          <cell r="P33" t="e">
            <v>#VALUE!</v>
          </cell>
          <cell r="S33">
            <v>0</v>
          </cell>
          <cell r="U33">
            <v>0</v>
          </cell>
          <cell r="W33">
            <v>0</v>
          </cell>
          <cell r="X33">
            <v>2</v>
          </cell>
          <cell r="Z33">
            <v>0</v>
          </cell>
          <cell r="AA33">
            <v>0</v>
          </cell>
          <cell r="AE33">
            <v>0</v>
          </cell>
          <cell r="AF33">
            <v>0</v>
          </cell>
          <cell r="AI33" t="e">
            <v>#VALUE!</v>
          </cell>
          <cell r="AN33">
            <v>0</v>
          </cell>
          <cell r="AQ33">
            <v>0</v>
          </cell>
          <cell r="BB33">
            <v>0</v>
          </cell>
          <cell r="BE33">
            <v>0</v>
          </cell>
          <cell r="BP33">
            <v>0</v>
          </cell>
          <cell r="BR33" t="e">
            <v>#VALUE!</v>
          </cell>
        </row>
        <row r="34">
          <cell r="B34" t="str">
            <v>EqualTee65</v>
          </cell>
          <cell r="H34">
            <v>0</v>
          </cell>
          <cell r="L34">
            <v>0</v>
          </cell>
          <cell r="N34" t="e">
            <v>#VALUE!</v>
          </cell>
          <cell r="P34" t="e">
            <v>#VALUE!</v>
          </cell>
          <cell r="S34">
            <v>0</v>
          </cell>
          <cell r="U34">
            <v>0</v>
          </cell>
          <cell r="W34">
            <v>0</v>
          </cell>
          <cell r="Z34">
            <v>0</v>
          </cell>
          <cell r="AA34">
            <v>0</v>
          </cell>
          <cell r="AE34">
            <v>0</v>
          </cell>
          <cell r="AF34">
            <v>0</v>
          </cell>
          <cell r="AI34" t="e">
            <v>#VALUE!</v>
          </cell>
          <cell r="AN34">
            <v>0</v>
          </cell>
          <cell r="AQ34">
            <v>0</v>
          </cell>
          <cell r="BB34">
            <v>0</v>
          </cell>
          <cell r="BE34">
            <v>0</v>
          </cell>
          <cell r="BP34">
            <v>0</v>
          </cell>
          <cell r="BR34" t="e">
            <v>#VALUE!</v>
          </cell>
        </row>
        <row r="35">
          <cell r="B35" t="str">
            <v>EqualTee80</v>
          </cell>
          <cell r="F35">
            <v>0</v>
          </cell>
          <cell r="H35">
            <v>0</v>
          </cell>
          <cell r="J35">
            <v>0</v>
          </cell>
          <cell r="L35">
            <v>0</v>
          </cell>
          <cell r="N35" t="e">
            <v>#VALUE!</v>
          </cell>
          <cell r="P35" t="e">
            <v>#VALUE!</v>
          </cell>
          <cell r="S35">
            <v>0</v>
          </cell>
          <cell r="U35">
            <v>0</v>
          </cell>
          <cell r="W35">
            <v>0</v>
          </cell>
          <cell r="Z35">
            <v>0</v>
          </cell>
          <cell r="AA35">
            <v>0</v>
          </cell>
          <cell r="AE35">
            <v>0</v>
          </cell>
          <cell r="AF35">
            <v>0</v>
          </cell>
          <cell r="AI35" t="e">
            <v>#VALUE!</v>
          </cell>
          <cell r="AN35">
            <v>0</v>
          </cell>
          <cell r="AQ35">
            <v>0</v>
          </cell>
          <cell r="BB35">
            <v>0</v>
          </cell>
          <cell r="BE35">
            <v>0</v>
          </cell>
          <cell r="BP35">
            <v>0</v>
          </cell>
          <cell r="BR35" t="e">
            <v>#VALUE!</v>
          </cell>
        </row>
        <row r="36">
          <cell r="B36" t="str">
            <v>EqualTee100</v>
          </cell>
          <cell r="H36">
            <v>0</v>
          </cell>
          <cell r="L36">
            <v>0</v>
          </cell>
          <cell r="N36" t="e">
            <v>#VALUE!</v>
          </cell>
          <cell r="P36" t="e">
            <v>#VALUE!</v>
          </cell>
          <cell r="S36">
            <v>0</v>
          </cell>
          <cell r="U36">
            <v>0</v>
          </cell>
          <cell r="W36">
            <v>0</v>
          </cell>
          <cell r="Z36">
            <v>0</v>
          </cell>
          <cell r="AA36">
            <v>0</v>
          </cell>
          <cell r="AE36">
            <v>0</v>
          </cell>
          <cell r="AF36">
            <v>0</v>
          </cell>
          <cell r="AI36" t="e">
            <v>#VALUE!</v>
          </cell>
          <cell r="AN36">
            <v>0</v>
          </cell>
          <cell r="AQ36">
            <v>0</v>
          </cell>
          <cell r="BB36">
            <v>0</v>
          </cell>
          <cell r="BE36">
            <v>0</v>
          </cell>
          <cell r="BP36">
            <v>0</v>
          </cell>
          <cell r="BR36" t="e">
            <v>#VALUE!</v>
          </cell>
        </row>
        <row r="37">
          <cell r="B37" t="str">
            <v>Floatvalve15</v>
          </cell>
          <cell r="H37">
            <v>0</v>
          </cell>
          <cell r="L37">
            <v>0</v>
          </cell>
          <cell r="N37" t="e">
            <v>#VALUE!</v>
          </cell>
          <cell r="P37" t="e">
            <v>#VALUE!</v>
          </cell>
          <cell r="S37">
            <v>0</v>
          </cell>
          <cell r="W37">
            <v>0</v>
          </cell>
          <cell r="AA37">
            <v>0</v>
          </cell>
          <cell r="AE37">
            <v>0</v>
          </cell>
          <cell r="AI37" t="e">
            <v>#VALUE!</v>
          </cell>
          <cell r="AN37">
            <v>0</v>
          </cell>
          <cell r="AQ37">
            <v>0</v>
          </cell>
          <cell r="BB37">
            <v>0</v>
          </cell>
          <cell r="BE37">
            <v>0</v>
          </cell>
          <cell r="BP37">
            <v>0</v>
          </cell>
          <cell r="BR37" t="e">
            <v>#VALUE!</v>
          </cell>
        </row>
        <row r="38">
          <cell r="B38" t="str">
            <v>Floatvalve20</v>
          </cell>
          <cell r="H38">
            <v>0</v>
          </cell>
          <cell r="L38">
            <v>0</v>
          </cell>
          <cell r="N38" t="e">
            <v>#VALUE!</v>
          </cell>
          <cell r="P38" t="e">
            <v>#VALUE!</v>
          </cell>
          <cell r="S38">
            <v>0</v>
          </cell>
          <cell r="W38">
            <v>0</v>
          </cell>
          <cell r="AA38">
            <v>0</v>
          </cell>
          <cell r="AE38">
            <v>0</v>
          </cell>
          <cell r="AI38" t="e">
            <v>#VALUE!</v>
          </cell>
          <cell r="AN38">
            <v>0</v>
          </cell>
          <cell r="AQ38">
            <v>0</v>
          </cell>
          <cell r="BB38">
            <v>0</v>
          </cell>
          <cell r="BE38">
            <v>0</v>
          </cell>
          <cell r="BP38">
            <v>0</v>
          </cell>
          <cell r="BR38" t="e">
            <v>#VALUE!</v>
          </cell>
        </row>
        <row r="39">
          <cell r="B39" t="str">
            <v>Floatvalve25</v>
          </cell>
          <cell r="H39">
            <v>0</v>
          </cell>
          <cell r="L39">
            <v>0</v>
          </cell>
          <cell r="N39" t="e">
            <v>#VALUE!</v>
          </cell>
          <cell r="P39" t="e">
            <v>#VALUE!</v>
          </cell>
          <cell r="S39">
            <v>0</v>
          </cell>
          <cell r="W39">
            <v>0</v>
          </cell>
          <cell r="AA39">
            <v>0</v>
          </cell>
          <cell r="AE39">
            <v>0</v>
          </cell>
          <cell r="AI39" t="e">
            <v>#VALUE!</v>
          </cell>
          <cell r="AN39">
            <v>0</v>
          </cell>
          <cell r="AQ39">
            <v>0</v>
          </cell>
          <cell r="BB39">
            <v>0</v>
          </cell>
          <cell r="BE39">
            <v>0</v>
          </cell>
          <cell r="BP39">
            <v>0</v>
          </cell>
          <cell r="BR39" t="e">
            <v>#VALUE!</v>
          </cell>
        </row>
        <row r="40">
          <cell r="B40" t="str">
            <v>Floatvalve32</v>
          </cell>
          <cell r="H40">
            <v>0</v>
          </cell>
          <cell r="L40">
            <v>0</v>
          </cell>
          <cell r="N40" t="e">
            <v>#VALUE!</v>
          </cell>
          <cell r="P40" t="e">
            <v>#VALUE!</v>
          </cell>
          <cell r="S40">
            <v>0</v>
          </cell>
          <cell r="W40">
            <v>0</v>
          </cell>
          <cell r="AA40">
            <v>0</v>
          </cell>
          <cell r="AE40">
            <v>0</v>
          </cell>
          <cell r="AI40" t="e">
            <v>#VALUE!</v>
          </cell>
          <cell r="AN40">
            <v>0</v>
          </cell>
          <cell r="AQ40">
            <v>0</v>
          </cell>
          <cell r="BB40">
            <v>0</v>
          </cell>
          <cell r="BE40">
            <v>0</v>
          </cell>
          <cell r="BP40">
            <v>0</v>
          </cell>
          <cell r="BR40" t="e">
            <v>#VALUE!</v>
          </cell>
        </row>
        <row r="41">
          <cell r="B41" t="str">
            <v>Floatvalve40</v>
          </cell>
          <cell r="H41">
            <v>0</v>
          </cell>
          <cell r="L41">
            <v>0</v>
          </cell>
          <cell r="N41" t="e">
            <v>#VALUE!</v>
          </cell>
          <cell r="P41" t="e">
            <v>#VALUE!</v>
          </cell>
          <cell r="S41">
            <v>0</v>
          </cell>
          <cell r="W41">
            <v>0</v>
          </cell>
          <cell r="AA41">
            <v>0</v>
          </cell>
          <cell r="AE41">
            <v>0</v>
          </cell>
          <cell r="AI41" t="e">
            <v>#VALUE!</v>
          </cell>
          <cell r="AN41">
            <v>0</v>
          </cell>
          <cell r="AQ41">
            <v>0</v>
          </cell>
          <cell r="BB41">
            <v>0</v>
          </cell>
          <cell r="BE41">
            <v>0</v>
          </cell>
          <cell r="BP41">
            <v>0</v>
          </cell>
          <cell r="BR41" t="e">
            <v>#VALUE!</v>
          </cell>
        </row>
        <row r="42">
          <cell r="B42" t="str">
            <v>Floatvalve50</v>
          </cell>
          <cell r="H42">
            <v>0</v>
          </cell>
          <cell r="L42">
            <v>0</v>
          </cell>
          <cell r="N42" t="e">
            <v>#VALUE!</v>
          </cell>
          <cell r="P42" t="e">
            <v>#VALUE!</v>
          </cell>
          <cell r="S42">
            <v>0</v>
          </cell>
          <cell r="W42">
            <v>0</v>
          </cell>
          <cell r="AA42">
            <v>0</v>
          </cell>
          <cell r="AE42">
            <v>0</v>
          </cell>
          <cell r="AI42" t="e">
            <v>#VALUE!</v>
          </cell>
          <cell r="AN42">
            <v>0</v>
          </cell>
          <cell r="AQ42">
            <v>0</v>
          </cell>
          <cell r="BB42">
            <v>0</v>
          </cell>
          <cell r="BE42">
            <v>0</v>
          </cell>
          <cell r="BP42">
            <v>0</v>
          </cell>
          <cell r="BR42" t="e">
            <v>#VALUE!</v>
          </cell>
        </row>
        <row r="43">
          <cell r="B43" t="str">
            <v>G/B FlangeSet25</v>
          </cell>
          <cell r="H43">
            <v>0</v>
          </cell>
          <cell r="L43">
            <v>0</v>
          </cell>
          <cell r="N43" t="e">
            <v>#VALUE!</v>
          </cell>
          <cell r="P43" t="e">
            <v>#VALUE!</v>
          </cell>
          <cell r="S43">
            <v>0</v>
          </cell>
          <cell r="T43">
            <v>0</v>
          </cell>
          <cell r="U43">
            <v>0</v>
          </cell>
          <cell r="W43">
            <v>0</v>
          </cell>
          <cell r="AA43">
            <v>0</v>
          </cell>
          <cell r="AE43">
            <v>0</v>
          </cell>
          <cell r="AF43">
            <v>0</v>
          </cell>
          <cell r="AI43" t="e">
            <v>#VALUE!</v>
          </cell>
          <cell r="AN43">
            <v>0</v>
          </cell>
          <cell r="AQ43">
            <v>0</v>
          </cell>
          <cell r="BB43">
            <v>0</v>
          </cell>
          <cell r="BE43">
            <v>0</v>
          </cell>
          <cell r="BP43">
            <v>0</v>
          </cell>
          <cell r="BR43" t="e">
            <v>#VALUE!</v>
          </cell>
        </row>
        <row r="44">
          <cell r="B44" t="str">
            <v>G/B FlangeSet32</v>
          </cell>
          <cell r="H44">
            <v>0</v>
          </cell>
          <cell r="L44">
            <v>0</v>
          </cell>
          <cell r="N44" t="e">
            <v>#VALUE!</v>
          </cell>
          <cell r="P44" t="e">
            <v>#VALUE!</v>
          </cell>
          <cell r="S44">
            <v>0</v>
          </cell>
          <cell r="T44">
            <v>0</v>
          </cell>
          <cell r="U44">
            <v>1</v>
          </cell>
          <cell r="W44">
            <v>1</v>
          </cell>
          <cell r="AA44">
            <v>0</v>
          </cell>
          <cell r="AE44">
            <v>0</v>
          </cell>
          <cell r="AF44">
            <v>0</v>
          </cell>
          <cell r="AI44" t="e">
            <v>#VALUE!</v>
          </cell>
          <cell r="AN44">
            <v>0</v>
          </cell>
          <cell r="AQ44">
            <v>0</v>
          </cell>
          <cell r="BB44">
            <v>0</v>
          </cell>
          <cell r="BE44">
            <v>0</v>
          </cell>
          <cell r="BP44">
            <v>0</v>
          </cell>
          <cell r="BR44" t="e">
            <v>#VALUE!</v>
          </cell>
        </row>
        <row r="45">
          <cell r="B45" t="str">
            <v>G/B FlangeSet40</v>
          </cell>
          <cell r="H45">
            <v>0</v>
          </cell>
          <cell r="L45">
            <v>0</v>
          </cell>
          <cell r="N45" t="e">
            <v>#VALUE!</v>
          </cell>
          <cell r="P45" t="e">
            <v>#VALUE!</v>
          </cell>
          <cell r="S45">
            <v>0</v>
          </cell>
          <cell r="T45">
            <v>0</v>
          </cell>
          <cell r="U45">
            <v>0</v>
          </cell>
          <cell r="W45">
            <v>0</v>
          </cell>
          <cell r="AA45">
            <v>0</v>
          </cell>
          <cell r="AE45">
            <v>0</v>
          </cell>
          <cell r="AF45">
            <v>0</v>
          </cell>
          <cell r="AI45" t="e">
            <v>#VALUE!</v>
          </cell>
          <cell r="AN45">
            <v>0</v>
          </cell>
          <cell r="AQ45">
            <v>0</v>
          </cell>
          <cell r="BB45">
            <v>0</v>
          </cell>
          <cell r="BE45">
            <v>0</v>
          </cell>
          <cell r="BP45">
            <v>0</v>
          </cell>
          <cell r="BR45" t="e">
            <v>#VALUE!</v>
          </cell>
        </row>
        <row r="46">
          <cell r="B46" t="str">
            <v>G/B FlangeSet50</v>
          </cell>
          <cell r="H46">
            <v>0</v>
          </cell>
          <cell r="L46">
            <v>0</v>
          </cell>
          <cell r="N46" t="e">
            <v>#VALUE!</v>
          </cell>
          <cell r="P46" t="e">
            <v>#VALUE!</v>
          </cell>
          <cell r="S46">
            <v>0</v>
          </cell>
          <cell r="T46">
            <v>1</v>
          </cell>
          <cell r="U46">
            <v>0</v>
          </cell>
          <cell r="W46">
            <v>1</v>
          </cell>
          <cell r="AA46">
            <v>0</v>
          </cell>
          <cell r="AE46">
            <v>0</v>
          </cell>
          <cell r="AF46">
            <v>0</v>
          </cell>
          <cell r="AG46">
            <v>1</v>
          </cell>
          <cell r="AI46" t="e">
            <v>#VALUE!</v>
          </cell>
          <cell r="AN46">
            <v>0</v>
          </cell>
          <cell r="AO46">
            <v>1</v>
          </cell>
          <cell r="AQ46">
            <v>0</v>
          </cell>
          <cell r="BB46">
            <v>0</v>
          </cell>
          <cell r="BE46">
            <v>0</v>
          </cell>
          <cell r="BP46">
            <v>0</v>
          </cell>
          <cell r="BR46" t="e">
            <v>#VALUE!</v>
          </cell>
        </row>
        <row r="47">
          <cell r="B47" t="str">
            <v>G/B FlangeSet65</v>
          </cell>
          <cell r="H47">
            <v>0</v>
          </cell>
          <cell r="L47">
            <v>0</v>
          </cell>
          <cell r="N47" t="e">
            <v>#VALUE!</v>
          </cell>
          <cell r="P47" t="e">
            <v>#VALUE!</v>
          </cell>
          <cell r="S47">
            <v>0</v>
          </cell>
          <cell r="T47">
            <v>0</v>
          </cell>
          <cell r="U47">
            <v>0</v>
          </cell>
          <cell r="W47">
            <v>0</v>
          </cell>
          <cell r="AA47">
            <v>0</v>
          </cell>
          <cell r="AE47">
            <v>0</v>
          </cell>
          <cell r="AF47">
            <v>0</v>
          </cell>
          <cell r="AI47" t="e">
            <v>#VALUE!</v>
          </cell>
          <cell r="AN47">
            <v>0</v>
          </cell>
          <cell r="AQ47">
            <v>0</v>
          </cell>
          <cell r="BB47">
            <v>0</v>
          </cell>
          <cell r="BE47">
            <v>0</v>
          </cell>
          <cell r="BP47">
            <v>0</v>
          </cell>
          <cell r="BR47" t="e">
            <v>#VALUE!</v>
          </cell>
        </row>
        <row r="48">
          <cell r="B48" t="str">
            <v>G/B FlangeSet80</v>
          </cell>
          <cell r="H48">
            <v>0</v>
          </cell>
          <cell r="L48">
            <v>0</v>
          </cell>
          <cell r="N48" t="e">
            <v>#VALUE!</v>
          </cell>
          <cell r="P48" t="e">
            <v>#VALUE!</v>
          </cell>
          <cell r="S48">
            <v>0</v>
          </cell>
          <cell r="U48">
            <v>0</v>
          </cell>
          <cell r="W48">
            <v>0</v>
          </cell>
          <cell r="AA48">
            <v>0</v>
          </cell>
          <cell r="AE48">
            <v>0</v>
          </cell>
          <cell r="AF48">
            <v>0</v>
          </cell>
          <cell r="AG48">
            <v>0</v>
          </cell>
          <cell r="AI48" t="e">
            <v>#VALUE!</v>
          </cell>
          <cell r="AN48">
            <v>0</v>
          </cell>
          <cell r="AO48">
            <v>0</v>
          </cell>
          <cell r="AQ48">
            <v>0</v>
          </cell>
          <cell r="BB48">
            <v>0</v>
          </cell>
          <cell r="BE48">
            <v>0</v>
          </cell>
          <cell r="BP48">
            <v>0</v>
          </cell>
          <cell r="BR48" t="e">
            <v>#VALUE!</v>
          </cell>
        </row>
        <row r="49">
          <cell r="B49" t="str">
            <v>G/B FlangeSet100</v>
          </cell>
          <cell r="H49">
            <v>0</v>
          </cell>
          <cell r="L49">
            <v>0</v>
          </cell>
          <cell r="N49" t="e">
            <v>#VALUE!</v>
          </cell>
          <cell r="P49" t="e">
            <v>#VALUE!</v>
          </cell>
          <cell r="S49">
            <v>0</v>
          </cell>
          <cell r="T49">
            <v>0</v>
          </cell>
          <cell r="U49">
            <v>0</v>
          </cell>
          <cell r="W49">
            <v>0</v>
          </cell>
          <cell r="AA49">
            <v>0</v>
          </cell>
          <cell r="AE49">
            <v>0</v>
          </cell>
          <cell r="AF49">
            <v>0</v>
          </cell>
          <cell r="AI49" t="e">
            <v>#VALUE!</v>
          </cell>
          <cell r="AN49">
            <v>0</v>
          </cell>
          <cell r="AQ49">
            <v>0</v>
          </cell>
          <cell r="BB49">
            <v>0</v>
          </cell>
          <cell r="BE49">
            <v>0</v>
          </cell>
          <cell r="BP49">
            <v>0</v>
          </cell>
          <cell r="BR49" t="e">
            <v>#VALUE!</v>
          </cell>
        </row>
        <row r="50">
          <cell r="B50" t="str">
            <v>G/H FlangeSet50</v>
          </cell>
          <cell r="F50">
            <v>1</v>
          </cell>
          <cell r="G50">
            <v>1</v>
          </cell>
          <cell r="H50">
            <v>2</v>
          </cell>
          <cell r="J50">
            <v>1</v>
          </cell>
          <cell r="K50">
            <v>0</v>
          </cell>
          <cell r="L50">
            <v>0</v>
          </cell>
          <cell r="M50">
            <v>1</v>
          </cell>
          <cell r="N50">
            <v>1</v>
          </cell>
          <cell r="O50">
            <v>0</v>
          </cell>
          <cell r="P50">
            <v>0</v>
          </cell>
          <cell r="R50">
            <v>0</v>
          </cell>
          <cell r="S50">
            <v>0</v>
          </cell>
          <cell r="U50">
            <v>0</v>
          </cell>
          <cell r="V50">
            <v>0</v>
          </cell>
          <cell r="W50">
            <v>0</v>
          </cell>
          <cell r="X50">
            <v>2</v>
          </cell>
          <cell r="Y50">
            <v>0</v>
          </cell>
          <cell r="Z50">
            <v>0</v>
          </cell>
          <cell r="AA50">
            <v>0</v>
          </cell>
          <cell r="AB50">
            <v>0</v>
          </cell>
          <cell r="AC50">
            <v>0</v>
          </cell>
          <cell r="AD50">
            <v>0</v>
          </cell>
          <cell r="AE50">
            <v>0</v>
          </cell>
          <cell r="AF50">
            <v>0</v>
          </cell>
          <cell r="AH50">
            <v>0</v>
          </cell>
          <cell r="AI50">
            <v>3</v>
          </cell>
          <cell r="AK50">
            <v>0</v>
          </cell>
          <cell r="AM50">
            <v>0</v>
          </cell>
          <cell r="AN50">
            <v>0</v>
          </cell>
          <cell r="AP50">
            <v>0</v>
          </cell>
          <cell r="AQ50">
            <v>0</v>
          </cell>
          <cell r="AR50">
            <v>0</v>
          </cell>
          <cell r="AS50">
            <v>0</v>
          </cell>
          <cell r="AT50">
            <v>0</v>
          </cell>
          <cell r="AU50">
            <v>0</v>
          </cell>
          <cell r="AV50">
            <v>0</v>
          </cell>
          <cell r="AW50">
            <v>0</v>
          </cell>
          <cell r="AX50">
            <v>0</v>
          </cell>
          <cell r="AY50">
            <v>1</v>
          </cell>
          <cell r="AZ50">
            <v>0</v>
          </cell>
          <cell r="BA50">
            <v>1</v>
          </cell>
          <cell r="BB50">
            <v>2</v>
          </cell>
          <cell r="BC50">
            <v>0</v>
          </cell>
          <cell r="BE50">
            <v>0</v>
          </cell>
          <cell r="BF50">
            <v>0</v>
          </cell>
          <cell r="BG50" t="e">
            <v>#VALUE!</v>
          </cell>
          <cell r="BH50">
            <v>0</v>
          </cell>
          <cell r="BI50">
            <v>0</v>
          </cell>
          <cell r="BJ50">
            <v>0</v>
          </cell>
          <cell r="BK50">
            <v>0</v>
          </cell>
          <cell r="BL50">
            <v>0</v>
          </cell>
          <cell r="BM50">
            <v>0</v>
          </cell>
          <cell r="BN50">
            <v>4</v>
          </cell>
          <cell r="BO50">
            <v>0</v>
          </cell>
          <cell r="BP50">
            <v>4</v>
          </cell>
          <cell r="BQ50">
            <v>0</v>
          </cell>
          <cell r="BR50" t="e">
            <v>#VALUE!</v>
          </cell>
          <cell r="BS50">
            <v>0</v>
          </cell>
        </row>
        <row r="51">
          <cell r="B51" t="str">
            <v>G/H FlangeSet65</v>
          </cell>
          <cell r="G51">
            <v>0</v>
          </cell>
          <cell r="H51">
            <v>0</v>
          </cell>
          <cell r="K51">
            <v>0</v>
          </cell>
          <cell r="L51">
            <v>0</v>
          </cell>
          <cell r="M51">
            <v>0</v>
          </cell>
          <cell r="N51">
            <v>0</v>
          </cell>
          <cell r="O51">
            <v>0</v>
          </cell>
          <cell r="P51">
            <v>0</v>
          </cell>
          <cell r="R51">
            <v>0</v>
          </cell>
          <cell r="S51">
            <v>0</v>
          </cell>
          <cell r="U51">
            <v>0</v>
          </cell>
          <cell r="V51">
            <v>0</v>
          </cell>
          <cell r="W51">
            <v>0</v>
          </cell>
          <cell r="Y51">
            <v>0</v>
          </cell>
          <cell r="Z51">
            <v>0</v>
          </cell>
          <cell r="AA51">
            <v>0</v>
          </cell>
          <cell r="AB51">
            <v>0</v>
          </cell>
          <cell r="AC51">
            <v>0</v>
          </cell>
          <cell r="AD51">
            <v>0</v>
          </cell>
          <cell r="AE51">
            <v>0</v>
          </cell>
          <cell r="AF51">
            <v>0</v>
          </cell>
          <cell r="AH51">
            <v>0</v>
          </cell>
          <cell r="AI51">
            <v>0</v>
          </cell>
          <cell r="AK51">
            <v>0</v>
          </cell>
          <cell r="AM51">
            <v>0</v>
          </cell>
          <cell r="AN51">
            <v>0</v>
          </cell>
          <cell r="AP51">
            <v>0</v>
          </cell>
          <cell r="AQ51">
            <v>0</v>
          </cell>
          <cell r="AR51">
            <v>0</v>
          </cell>
          <cell r="AS51">
            <v>0</v>
          </cell>
          <cell r="AT51">
            <v>0</v>
          </cell>
          <cell r="AU51">
            <v>0</v>
          </cell>
          <cell r="AV51">
            <v>0</v>
          </cell>
          <cell r="AW51">
            <v>1</v>
          </cell>
          <cell r="AX51">
            <v>2</v>
          </cell>
          <cell r="AY51">
            <v>0</v>
          </cell>
          <cell r="AZ51">
            <v>2</v>
          </cell>
          <cell r="BA51">
            <v>0</v>
          </cell>
          <cell r="BB51">
            <v>5</v>
          </cell>
          <cell r="BC51">
            <v>0</v>
          </cell>
          <cell r="BE51">
            <v>0</v>
          </cell>
          <cell r="BF51">
            <v>0</v>
          </cell>
          <cell r="BG51" t="e">
            <v>#VALUE!</v>
          </cell>
          <cell r="BH51">
            <v>0</v>
          </cell>
          <cell r="BI51">
            <v>0</v>
          </cell>
          <cell r="BJ51">
            <v>0</v>
          </cell>
          <cell r="BK51">
            <v>0</v>
          </cell>
          <cell r="BL51">
            <v>0</v>
          </cell>
          <cell r="BM51">
            <v>0</v>
          </cell>
          <cell r="BN51">
            <v>0</v>
          </cell>
          <cell r="BO51">
            <v>0</v>
          </cell>
          <cell r="BP51">
            <v>0</v>
          </cell>
          <cell r="BQ51">
            <v>0</v>
          </cell>
          <cell r="BR51" t="e">
            <v>#VALUE!</v>
          </cell>
          <cell r="BS51">
            <v>0</v>
          </cell>
        </row>
        <row r="52">
          <cell r="B52" t="str">
            <v>G/H FlangeSet80</v>
          </cell>
          <cell r="F52">
            <v>0</v>
          </cell>
          <cell r="G52">
            <v>0</v>
          </cell>
          <cell r="H52">
            <v>0</v>
          </cell>
          <cell r="J52">
            <v>0</v>
          </cell>
          <cell r="K52">
            <v>0</v>
          </cell>
          <cell r="L52">
            <v>0</v>
          </cell>
          <cell r="M52">
            <v>0</v>
          </cell>
          <cell r="N52">
            <v>0</v>
          </cell>
          <cell r="O52">
            <v>0</v>
          </cell>
          <cell r="P52">
            <v>0</v>
          </cell>
          <cell r="R52">
            <v>0</v>
          </cell>
          <cell r="S52">
            <v>0</v>
          </cell>
          <cell r="U52">
            <v>0</v>
          </cell>
          <cell r="V52">
            <v>0</v>
          </cell>
          <cell r="W52">
            <v>0</v>
          </cell>
          <cell r="Y52">
            <v>0</v>
          </cell>
          <cell r="Z52">
            <v>0</v>
          </cell>
          <cell r="AA52">
            <v>0</v>
          </cell>
          <cell r="AB52">
            <v>0</v>
          </cell>
          <cell r="AC52">
            <v>0</v>
          </cell>
          <cell r="AD52">
            <v>0</v>
          </cell>
          <cell r="AE52">
            <v>0</v>
          </cell>
          <cell r="AF52">
            <v>0</v>
          </cell>
          <cell r="AH52">
            <v>0</v>
          </cell>
          <cell r="AI52">
            <v>0</v>
          </cell>
          <cell r="AK52">
            <v>0</v>
          </cell>
          <cell r="AM52">
            <v>0</v>
          </cell>
          <cell r="AN52">
            <v>0</v>
          </cell>
          <cell r="AP52">
            <v>0</v>
          </cell>
          <cell r="AQ52">
            <v>0</v>
          </cell>
          <cell r="AR52">
            <v>0</v>
          </cell>
          <cell r="AS52">
            <v>0</v>
          </cell>
          <cell r="AT52">
            <v>2</v>
          </cell>
          <cell r="AU52">
            <v>1</v>
          </cell>
          <cell r="AV52">
            <v>2</v>
          </cell>
          <cell r="AW52">
            <v>0</v>
          </cell>
          <cell r="AX52">
            <v>0</v>
          </cell>
          <cell r="AY52">
            <v>0</v>
          </cell>
          <cell r="AZ52">
            <v>0</v>
          </cell>
          <cell r="BA52">
            <v>0</v>
          </cell>
          <cell r="BB52">
            <v>5</v>
          </cell>
          <cell r="BC52">
            <v>0</v>
          </cell>
          <cell r="BE52">
            <v>0</v>
          </cell>
          <cell r="BF52">
            <v>0</v>
          </cell>
          <cell r="BG52" t="e">
            <v>#VALUE!</v>
          </cell>
          <cell r="BH52">
            <v>0</v>
          </cell>
          <cell r="BI52">
            <v>0</v>
          </cell>
          <cell r="BJ52">
            <v>0</v>
          </cell>
          <cell r="BK52">
            <v>0</v>
          </cell>
          <cell r="BL52">
            <v>0</v>
          </cell>
          <cell r="BM52">
            <v>0</v>
          </cell>
          <cell r="BN52">
            <v>0</v>
          </cell>
          <cell r="BO52">
            <v>0</v>
          </cell>
          <cell r="BP52">
            <v>0</v>
          </cell>
          <cell r="BQ52">
            <v>0</v>
          </cell>
          <cell r="BR52" t="e">
            <v>#VALUE!</v>
          </cell>
          <cell r="BS52">
            <v>0</v>
          </cell>
        </row>
        <row r="53">
          <cell r="B53" t="str">
            <v>G/H FlangeSet100</v>
          </cell>
          <cell r="G53">
            <v>0</v>
          </cell>
          <cell r="H53">
            <v>0</v>
          </cell>
          <cell r="K53">
            <v>0</v>
          </cell>
          <cell r="L53">
            <v>0</v>
          </cell>
          <cell r="M53">
            <v>0</v>
          </cell>
          <cell r="N53">
            <v>0</v>
          </cell>
          <cell r="O53">
            <v>0</v>
          </cell>
          <cell r="P53">
            <v>0</v>
          </cell>
          <cell r="Q53">
            <v>1</v>
          </cell>
          <cell r="R53">
            <v>0</v>
          </cell>
          <cell r="S53">
            <v>0</v>
          </cell>
          <cell r="U53">
            <v>0</v>
          </cell>
          <cell r="V53">
            <v>0</v>
          </cell>
          <cell r="W53">
            <v>0</v>
          </cell>
          <cell r="Y53">
            <v>0</v>
          </cell>
          <cell r="Z53">
            <v>0</v>
          </cell>
          <cell r="AA53">
            <v>0</v>
          </cell>
          <cell r="AB53">
            <v>0</v>
          </cell>
          <cell r="AC53">
            <v>0</v>
          </cell>
          <cell r="AD53">
            <v>0</v>
          </cell>
          <cell r="AE53">
            <v>0</v>
          </cell>
          <cell r="AF53">
            <v>0</v>
          </cell>
          <cell r="AH53">
            <v>0</v>
          </cell>
          <cell r="AI53">
            <v>0</v>
          </cell>
          <cell r="AK53">
            <v>0</v>
          </cell>
          <cell r="AM53">
            <v>0</v>
          </cell>
          <cell r="AN53">
            <v>0</v>
          </cell>
          <cell r="AP53">
            <v>0</v>
          </cell>
          <cell r="AQ53">
            <v>0</v>
          </cell>
          <cell r="AR53">
            <v>2</v>
          </cell>
          <cell r="AS53">
            <v>1</v>
          </cell>
          <cell r="AT53">
            <v>0</v>
          </cell>
          <cell r="AU53">
            <v>0</v>
          </cell>
          <cell r="AV53">
            <v>0</v>
          </cell>
          <cell r="AW53">
            <v>0</v>
          </cell>
          <cell r="AX53">
            <v>0</v>
          </cell>
          <cell r="AY53">
            <v>0</v>
          </cell>
          <cell r="AZ53">
            <v>0</v>
          </cell>
          <cell r="BA53">
            <v>0</v>
          </cell>
          <cell r="BB53">
            <v>3</v>
          </cell>
          <cell r="BC53">
            <v>0</v>
          </cell>
          <cell r="BE53">
            <v>0</v>
          </cell>
          <cell r="BF53">
            <v>0</v>
          </cell>
          <cell r="BG53" t="e">
            <v>#VALUE!</v>
          </cell>
          <cell r="BH53">
            <v>0</v>
          </cell>
          <cell r="BI53">
            <v>0</v>
          </cell>
          <cell r="BJ53">
            <v>0</v>
          </cell>
          <cell r="BK53">
            <v>0</v>
          </cell>
          <cell r="BL53">
            <v>4</v>
          </cell>
          <cell r="BM53">
            <v>0</v>
          </cell>
          <cell r="BN53">
            <v>0</v>
          </cell>
          <cell r="BO53">
            <v>0</v>
          </cell>
          <cell r="BP53">
            <v>4</v>
          </cell>
          <cell r="BQ53">
            <v>0</v>
          </cell>
          <cell r="BR53" t="e">
            <v>#VALUE!</v>
          </cell>
          <cell r="BS53">
            <v>0</v>
          </cell>
        </row>
        <row r="54">
          <cell r="B54" t="str">
            <v>GateValve15</v>
          </cell>
          <cell r="G54">
            <v>0</v>
          </cell>
          <cell r="H54">
            <v>0</v>
          </cell>
          <cell r="K54">
            <v>0</v>
          </cell>
          <cell r="L54">
            <v>0</v>
          </cell>
          <cell r="N54" t="e">
            <v>#VALUE!</v>
          </cell>
          <cell r="P54" t="e">
            <v>#VALUE!</v>
          </cell>
          <cell r="R54">
            <v>0</v>
          </cell>
          <cell r="S54">
            <v>0</v>
          </cell>
          <cell r="W54">
            <v>0</v>
          </cell>
          <cell r="Y54">
            <v>0</v>
          </cell>
          <cell r="Z54">
            <v>0</v>
          </cell>
          <cell r="AA54">
            <v>0</v>
          </cell>
          <cell r="AB54">
            <v>0</v>
          </cell>
          <cell r="AD54">
            <v>0</v>
          </cell>
          <cell r="AE54">
            <v>0</v>
          </cell>
          <cell r="AI54" t="e">
            <v>#VALUE!</v>
          </cell>
          <cell r="AK54">
            <v>0</v>
          </cell>
          <cell r="AM54">
            <v>0</v>
          </cell>
          <cell r="AR54">
            <v>0</v>
          </cell>
          <cell r="AS54">
            <v>0</v>
          </cell>
          <cell r="AT54">
            <v>0</v>
          </cell>
          <cell r="AU54">
            <v>0</v>
          </cell>
          <cell r="AV54">
            <v>0</v>
          </cell>
          <cell r="AW54">
            <v>0</v>
          </cell>
          <cell r="AX54">
            <v>0</v>
          </cell>
          <cell r="AY54">
            <v>0</v>
          </cell>
          <cell r="AZ54">
            <v>0</v>
          </cell>
          <cell r="BA54">
            <v>0</v>
          </cell>
          <cell r="BB54">
            <v>0</v>
          </cell>
          <cell r="BE54">
            <v>0</v>
          </cell>
          <cell r="BP54">
            <v>0</v>
          </cell>
          <cell r="BR54" t="e">
            <v>#VALUE!</v>
          </cell>
        </row>
        <row r="55">
          <cell r="B55" t="str">
            <v>GateValve20</v>
          </cell>
          <cell r="G55">
            <v>0</v>
          </cell>
          <cell r="H55">
            <v>0</v>
          </cell>
          <cell r="K55">
            <v>0</v>
          </cell>
          <cell r="L55">
            <v>0</v>
          </cell>
          <cell r="N55" t="e">
            <v>#VALUE!</v>
          </cell>
          <cell r="P55" t="e">
            <v>#VALUE!</v>
          </cell>
          <cell r="R55">
            <v>0</v>
          </cell>
          <cell r="S55">
            <v>0</v>
          </cell>
          <cell r="W55">
            <v>0</v>
          </cell>
          <cell r="Y55">
            <v>0</v>
          </cell>
          <cell r="Z55">
            <v>0</v>
          </cell>
          <cell r="AA55">
            <v>0</v>
          </cell>
          <cell r="AB55">
            <v>0</v>
          </cell>
          <cell r="AD55">
            <v>0</v>
          </cell>
          <cell r="AE55">
            <v>0</v>
          </cell>
          <cell r="AI55" t="e">
            <v>#VALUE!</v>
          </cell>
          <cell r="AK55">
            <v>0</v>
          </cell>
          <cell r="AM55">
            <v>0</v>
          </cell>
          <cell r="AR55">
            <v>0</v>
          </cell>
          <cell r="AS55">
            <v>0</v>
          </cell>
          <cell r="AT55">
            <v>0</v>
          </cell>
          <cell r="AU55">
            <v>0</v>
          </cell>
          <cell r="AV55">
            <v>0</v>
          </cell>
          <cell r="AW55">
            <v>0</v>
          </cell>
          <cell r="AX55">
            <v>0</v>
          </cell>
          <cell r="AY55">
            <v>0</v>
          </cell>
          <cell r="AZ55">
            <v>0</v>
          </cell>
          <cell r="BA55">
            <v>0</v>
          </cell>
          <cell r="BB55">
            <v>0</v>
          </cell>
          <cell r="BE55">
            <v>0</v>
          </cell>
          <cell r="BP55">
            <v>0</v>
          </cell>
          <cell r="BR55" t="e">
            <v>#VALUE!</v>
          </cell>
        </row>
        <row r="56">
          <cell r="B56" t="str">
            <v>GateValve25</v>
          </cell>
          <cell r="G56">
            <v>0</v>
          </cell>
          <cell r="H56">
            <v>0</v>
          </cell>
          <cell r="K56">
            <v>0</v>
          </cell>
          <cell r="L56">
            <v>0</v>
          </cell>
          <cell r="N56" t="e">
            <v>#VALUE!</v>
          </cell>
          <cell r="P56" t="e">
            <v>#VALUE!</v>
          </cell>
          <cell r="R56">
            <v>0</v>
          </cell>
          <cell r="S56">
            <v>0</v>
          </cell>
          <cell r="W56">
            <v>0</v>
          </cell>
          <cell r="Y56">
            <v>0</v>
          </cell>
          <cell r="Z56">
            <v>0</v>
          </cell>
          <cell r="AA56">
            <v>0</v>
          </cell>
          <cell r="AB56">
            <v>0</v>
          </cell>
          <cell r="AD56">
            <v>0</v>
          </cell>
          <cell r="AE56">
            <v>0</v>
          </cell>
          <cell r="AI56" t="e">
            <v>#VALUE!</v>
          </cell>
          <cell r="AK56">
            <v>0</v>
          </cell>
          <cell r="AM56">
            <v>0</v>
          </cell>
          <cell r="AR56">
            <v>0</v>
          </cell>
          <cell r="AS56">
            <v>0</v>
          </cell>
          <cell r="AT56">
            <v>0</v>
          </cell>
          <cell r="AU56">
            <v>0</v>
          </cell>
          <cell r="AV56">
            <v>0</v>
          </cell>
          <cell r="AW56">
            <v>0</v>
          </cell>
          <cell r="AX56">
            <v>0</v>
          </cell>
          <cell r="AY56">
            <v>0</v>
          </cell>
          <cell r="AZ56">
            <v>0</v>
          </cell>
          <cell r="BA56">
            <v>0</v>
          </cell>
          <cell r="BB56">
            <v>0</v>
          </cell>
          <cell r="BE56">
            <v>0</v>
          </cell>
          <cell r="BP56">
            <v>0</v>
          </cell>
          <cell r="BR56" t="e">
            <v>#VALUE!</v>
          </cell>
        </row>
        <row r="57">
          <cell r="B57" t="str">
            <v>GateValve32</v>
          </cell>
          <cell r="G57">
            <v>0</v>
          </cell>
          <cell r="H57">
            <v>0</v>
          </cell>
          <cell r="K57">
            <v>0</v>
          </cell>
          <cell r="L57">
            <v>0</v>
          </cell>
          <cell r="N57" t="e">
            <v>#VALUE!</v>
          </cell>
          <cell r="P57" t="e">
            <v>#VALUE!</v>
          </cell>
          <cell r="R57">
            <v>0</v>
          </cell>
          <cell r="S57">
            <v>0</v>
          </cell>
          <cell r="W57">
            <v>0</v>
          </cell>
          <cell r="Y57">
            <v>0</v>
          </cell>
          <cell r="Z57">
            <v>0</v>
          </cell>
          <cell r="AA57">
            <v>0</v>
          </cell>
          <cell r="AB57">
            <v>0</v>
          </cell>
          <cell r="AD57">
            <v>0</v>
          </cell>
          <cell r="AE57">
            <v>0</v>
          </cell>
          <cell r="AI57" t="e">
            <v>#VALUE!</v>
          </cell>
          <cell r="AK57">
            <v>0</v>
          </cell>
          <cell r="AM57">
            <v>0</v>
          </cell>
          <cell r="AR57">
            <v>0</v>
          </cell>
          <cell r="AS57">
            <v>0</v>
          </cell>
          <cell r="AT57">
            <v>0</v>
          </cell>
          <cell r="AU57">
            <v>0</v>
          </cell>
          <cell r="AV57">
            <v>0</v>
          </cell>
          <cell r="AW57">
            <v>0</v>
          </cell>
          <cell r="AX57">
            <v>0</v>
          </cell>
          <cell r="AY57">
            <v>0</v>
          </cell>
          <cell r="AZ57">
            <v>0</v>
          </cell>
          <cell r="BA57">
            <v>0</v>
          </cell>
          <cell r="BB57">
            <v>0</v>
          </cell>
          <cell r="BE57">
            <v>0</v>
          </cell>
          <cell r="BP57">
            <v>0</v>
          </cell>
          <cell r="BR57" t="e">
            <v>#VALUE!</v>
          </cell>
        </row>
        <row r="58">
          <cell r="B58" t="str">
            <v>GateValve40</v>
          </cell>
          <cell r="G58">
            <v>0</v>
          </cell>
          <cell r="H58">
            <v>0</v>
          </cell>
          <cell r="K58">
            <v>0</v>
          </cell>
          <cell r="L58">
            <v>0</v>
          </cell>
          <cell r="N58" t="e">
            <v>#VALUE!</v>
          </cell>
          <cell r="P58" t="e">
            <v>#VALUE!</v>
          </cell>
          <cell r="R58">
            <v>0</v>
          </cell>
          <cell r="S58">
            <v>0</v>
          </cell>
          <cell r="W58">
            <v>0</v>
          </cell>
          <cell r="Y58">
            <v>0</v>
          </cell>
          <cell r="Z58">
            <v>0</v>
          </cell>
          <cell r="AA58">
            <v>0</v>
          </cell>
          <cell r="AB58">
            <v>0</v>
          </cell>
          <cell r="AD58">
            <v>0</v>
          </cell>
          <cell r="AE58">
            <v>0</v>
          </cell>
          <cell r="AI58" t="e">
            <v>#VALUE!</v>
          </cell>
          <cell r="AK58">
            <v>0</v>
          </cell>
          <cell r="AM58">
            <v>0</v>
          </cell>
          <cell r="AR58">
            <v>0</v>
          </cell>
          <cell r="AS58">
            <v>0</v>
          </cell>
          <cell r="AT58">
            <v>0</v>
          </cell>
          <cell r="AU58">
            <v>0</v>
          </cell>
          <cell r="AV58">
            <v>0</v>
          </cell>
          <cell r="AW58">
            <v>0</v>
          </cell>
          <cell r="AX58">
            <v>0</v>
          </cell>
          <cell r="AY58">
            <v>0</v>
          </cell>
          <cell r="AZ58">
            <v>0</v>
          </cell>
          <cell r="BA58">
            <v>0</v>
          </cell>
          <cell r="BB58">
            <v>0</v>
          </cell>
          <cell r="BE58">
            <v>0</v>
          </cell>
          <cell r="BP58">
            <v>0</v>
          </cell>
          <cell r="BR58" t="e">
            <v>#VALUE!</v>
          </cell>
        </row>
        <row r="59">
          <cell r="B59" t="str">
            <v>GateValve50</v>
          </cell>
          <cell r="F59">
            <v>1</v>
          </cell>
          <cell r="G59">
            <v>1</v>
          </cell>
          <cell r="H59">
            <v>2</v>
          </cell>
          <cell r="J59">
            <v>1</v>
          </cell>
          <cell r="K59">
            <v>0</v>
          </cell>
          <cell r="L59">
            <v>0</v>
          </cell>
          <cell r="N59" t="e">
            <v>#VALUE!</v>
          </cell>
          <cell r="P59" t="e">
            <v>#VALUE!</v>
          </cell>
          <cell r="R59">
            <v>0</v>
          </cell>
          <cell r="S59">
            <v>0</v>
          </cell>
          <cell r="W59">
            <v>0</v>
          </cell>
          <cell r="X59">
            <v>2</v>
          </cell>
          <cell r="Y59">
            <v>0</v>
          </cell>
          <cell r="Z59">
            <v>0</v>
          </cell>
          <cell r="AA59">
            <v>0</v>
          </cell>
          <cell r="AB59">
            <v>0</v>
          </cell>
          <cell r="AD59">
            <v>0</v>
          </cell>
          <cell r="AE59">
            <v>0</v>
          </cell>
          <cell r="AI59" t="e">
            <v>#VALUE!</v>
          </cell>
          <cell r="AK59">
            <v>0</v>
          </cell>
          <cell r="AM59">
            <v>0</v>
          </cell>
          <cell r="AR59">
            <v>0</v>
          </cell>
          <cell r="AS59">
            <v>0</v>
          </cell>
          <cell r="AT59">
            <v>0</v>
          </cell>
          <cell r="AU59">
            <v>0</v>
          </cell>
          <cell r="AV59">
            <v>0</v>
          </cell>
          <cell r="AW59">
            <v>0</v>
          </cell>
          <cell r="AX59">
            <v>0</v>
          </cell>
          <cell r="AY59">
            <v>1</v>
          </cell>
          <cell r="AZ59">
            <v>0</v>
          </cell>
          <cell r="BA59">
            <v>1</v>
          </cell>
          <cell r="BB59">
            <v>2</v>
          </cell>
          <cell r="BE59">
            <v>0</v>
          </cell>
          <cell r="BP59">
            <v>0</v>
          </cell>
          <cell r="BR59" t="e">
            <v>#VALUE!</v>
          </cell>
        </row>
        <row r="60">
          <cell r="B60" t="str">
            <v>GateValve65</v>
          </cell>
          <cell r="G60">
            <v>0</v>
          </cell>
          <cell r="H60">
            <v>0</v>
          </cell>
          <cell r="K60">
            <v>0</v>
          </cell>
          <cell r="L60">
            <v>0</v>
          </cell>
          <cell r="N60" t="e">
            <v>#VALUE!</v>
          </cell>
          <cell r="P60" t="e">
            <v>#VALUE!</v>
          </cell>
          <cell r="R60">
            <v>0</v>
          </cell>
          <cell r="S60">
            <v>0</v>
          </cell>
          <cell r="W60">
            <v>0</v>
          </cell>
          <cell r="Y60">
            <v>0</v>
          </cell>
          <cell r="Z60">
            <v>0</v>
          </cell>
          <cell r="AA60">
            <v>0</v>
          </cell>
          <cell r="AB60">
            <v>0</v>
          </cell>
          <cell r="AD60">
            <v>0</v>
          </cell>
          <cell r="AE60">
            <v>0</v>
          </cell>
          <cell r="AI60" t="e">
            <v>#VALUE!</v>
          </cell>
          <cell r="AK60">
            <v>0</v>
          </cell>
          <cell r="AM60">
            <v>0</v>
          </cell>
          <cell r="AR60">
            <v>0</v>
          </cell>
          <cell r="AS60">
            <v>0</v>
          </cell>
          <cell r="AT60">
            <v>0</v>
          </cell>
          <cell r="AU60">
            <v>0</v>
          </cell>
          <cell r="AV60">
            <v>0</v>
          </cell>
          <cell r="AW60">
            <v>1</v>
          </cell>
          <cell r="AX60">
            <v>1</v>
          </cell>
          <cell r="AY60">
            <v>0</v>
          </cell>
          <cell r="AZ60">
            <v>1</v>
          </cell>
          <cell r="BA60">
            <v>0</v>
          </cell>
          <cell r="BB60">
            <v>3</v>
          </cell>
          <cell r="BE60">
            <v>0</v>
          </cell>
          <cell r="BP60">
            <v>0</v>
          </cell>
          <cell r="BR60" t="e">
            <v>#VALUE!</v>
          </cell>
        </row>
        <row r="61">
          <cell r="B61" t="str">
            <v>GateValve80</v>
          </cell>
          <cell r="F61">
            <v>0</v>
          </cell>
          <cell r="G61">
            <v>0</v>
          </cell>
          <cell r="H61">
            <v>0</v>
          </cell>
          <cell r="J61">
            <v>0</v>
          </cell>
          <cell r="K61">
            <v>0</v>
          </cell>
          <cell r="L61">
            <v>0</v>
          </cell>
          <cell r="N61" t="e">
            <v>#VALUE!</v>
          </cell>
          <cell r="P61" t="e">
            <v>#VALUE!</v>
          </cell>
          <cell r="R61">
            <v>0</v>
          </cell>
          <cell r="S61">
            <v>0</v>
          </cell>
          <cell r="W61">
            <v>0</v>
          </cell>
          <cell r="Y61">
            <v>0</v>
          </cell>
          <cell r="Z61">
            <v>0</v>
          </cell>
          <cell r="AA61">
            <v>0</v>
          </cell>
          <cell r="AB61">
            <v>0</v>
          </cell>
          <cell r="AD61">
            <v>0</v>
          </cell>
          <cell r="AE61">
            <v>0</v>
          </cell>
          <cell r="AI61" t="e">
            <v>#VALUE!</v>
          </cell>
          <cell r="AK61">
            <v>0</v>
          </cell>
          <cell r="AM61">
            <v>0</v>
          </cell>
          <cell r="AR61">
            <v>0</v>
          </cell>
          <cell r="AS61">
            <v>0</v>
          </cell>
          <cell r="AT61">
            <v>1</v>
          </cell>
          <cell r="AU61">
            <v>1</v>
          </cell>
          <cell r="AV61">
            <v>1</v>
          </cell>
          <cell r="AW61">
            <v>0</v>
          </cell>
          <cell r="AX61">
            <v>0</v>
          </cell>
          <cell r="AY61">
            <v>0</v>
          </cell>
          <cell r="AZ61">
            <v>0</v>
          </cell>
          <cell r="BA61">
            <v>0</v>
          </cell>
          <cell r="BB61">
            <v>3</v>
          </cell>
          <cell r="BE61">
            <v>0</v>
          </cell>
          <cell r="BP61">
            <v>0</v>
          </cell>
          <cell r="BR61" t="e">
            <v>#VALUE!</v>
          </cell>
        </row>
        <row r="62">
          <cell r="B62" t="str">
            <v>GateValve100</v>
          </cell>
          <cell r="G62">
            <v>0</v>
          </cell>
          <cell r="H62">
            <v>0</v>
          </cell>
          <cell r="K62">
            <v>0</v>
          </cell>
          <cell r="L62">
            <v>0</v>
          </cell>
          <cell r="N62" t="e">
            <v>#VALUE!</v>
          </cell>
          <cell r="P62" t="e">
            <v>#VALUE!</v>
          </cell>
          <cell r="R62">
            <v>0</v>
          </cell>
          <cell r="S62">
            <v>0</v>
          </cell>
          <cell r="W62">
            <v>0</v>
          </cell>
          <cell r="Y62">
            <v>0</v>
          </cell>
          <cell r="Z62">
            <v>0</v>
          </cell>
          <cell r="AA62">
            <v>0</v>
          </cell>
          <cell r="AB62">
            <v>0</v>
          </cell>
          <cell r="AD62">
            <v>0</v>
          </cell>
          <cell r="AE62">
            <v>0</v>
          </cell>
          <cell r="AI62" t="e">
            <v>#VALUE!</v>
          </cell>
          <cell r="AK62">
            <v>0</v>
          </cell>
          <cell r="AM62">
            <v>0</v>
          </cell>
          <cell r="AR62">
            <v>1</v>
          </cell>
          <cell r="AS62">
            <v>1</v>
          </cell>
          <cell r="AT62">
            <v>0</v>
          </cell>
          <cell r="AU62">
            <v>0</v>
          </cell>
          <cell r="AV62">
            <v>0</v>
          </cell>
          <cell r="AW62">
            <v>0</v>
          </cell>
          <cell r="AX62">
            <v>0</v>
          </cell>
          <cell r="AY62">
            <v>0</v>
          </cell>
          <cell r="AZ62">
            <v>0</v>
          </cell>
          <cell r="BA62">
            <v>0</v>
          </cell>
          <cell r="BB62">
            <v>2</v>
          </cell>
          <cell r="BE62">
            <v>0</v>
          </cell>
          <cell r="BP62">
            <v>0</v>
          </cell>
          <cell r="BR62" t="e">
            <v>#VALUE!</v>
          </cell>
        </row>
        <row r="63">
          <cell r="B63" t="str">
            <v>Nipple15</v>
          </cell>
          <cell r="G63">
            <v>0</v>
          </cell>
          <cell r="H63">
            <v>0</v>
          </cell>
          <cell r="K63">
            <v>0</v>
          </cell>
          <cell r="L63">
            <v>0</v>
          </cell>
          <cell r="N63" t="e">
            <v>#VALUE!</v>
          </cell>
          <cell r="P63" t="e">
            <v>#VALUE!</v>
          </cell>
          <cell r="S63">
            <v>0</v>
          </cell>
          <cell r="U63">
            <v>0</v>
          </cell>
          <cell r="W63">
            <v>0</v>
          </cell>
          <cell r="Y63">
            <v>0</v>
          </cell>
          <cell r="Z63">
            <v>2</v>
          </cell>
          <cell r="AA63">
            <v>0</v>
          </cell>
          <cell r="AB63">
            <v>0</v>
          </cell>
          <cell r="AD63">
            <v>1</v>
          </cell>
          <cell r="AE63">
            <v>0</v>
          </cell>
          <cell r="AF63">
            <v>0</v>
          </cell>
          <cell r="AI63" t="e">
            <v>#VALUE!</v>
          </cell>
          <cell r="AK63">
            <v>1</v>
          </cell>
          <cell r="AM63">
            <v>0</v>
          </cell>
          <cell r="AN63">
            <v>0</v>
          </cell>
          <cell r="AQ63">
            <v>0</v>
          </cell>
          <cell r="AR63">
            <v>0</v>
          </cell>
          <cell r="AS63">
            <v>0</v>
          </cell>
          <cell r="AT63">
            <v>0</v>
          </cell>
          <cell r="AU63">
            <v>0</v>
          </cell>
          <cell r="AV63">
            <v>0</v>
          </cell>
          <cell r="AW63">
            <v>0</v>
          </cell>
          <cell r="AX63">
            <v>0</v>
          </cell>
          <cell r="AY63">
            <v>0</v>
          </cell>
          <cell r="AZ63">
            <v>0</v>
          </cell>
          <cell r="BA63">
            <v>0</v>
          </cell>
          <cell r="BB63">
            <v>0</v>
          </cell>
          <cell r="BC63">
            <v>0</v>
          </cell>
          <cell r="BE63">
            <v>0</v>
          </cell>
          <cell r="BP63">
            <v>0</v>
          </cell>
          <cell r="BR63" t="e">
            <v>#VALUE!</v>
          </cell>
        </row>
        <row r="64">
          <cell r="B64" t="str">
            <v>Nipple20</v>
          </cell>
          <cell r="G64">
            <v>0</v>
          </cell>
          <cell r="H64">
            <v>0</v>
          </cell>
          <cell r="K64">
            <v>0</v>
          </cell>
          <cell r="L64">
            <v>0</v>
          </cell>
          <cell r="N64" t="e">
            <v>#VALUE!</v>
          </cell>
          <cell r="P64" t="e">
            <v>#VALUE!</v>
          </cell>
          <cell r="R64">
            <v>0</v>
          </cell>
          <cell r="S64">
            <v>0</v>
          </cell>
          <cell r="U64">
            <v>0</v>
          </cell>
          <cell r="W64">
            <v>0</v>
          </cell>
          <cell r="Y64">
            <v>0</v>
          </cell>
          <cell r="Z64">
            <v>0</v>
          </cell>
          <cell r="AA64">
            <v>0</v>
          </cell>
          <cell r="AB64">
            <v>0</v>
          </cell>
          <cell r="AD64">
            <v>0</v>
          </cell>
          <cell r="AE64">
            <v>0</v>
          </cell>
          <cell r="AF64">
            <v>0</v>
          </cell>
          <cell r="AI64" t="e">
            <v>#VALUE!</v>
          </cell>
          <cell r="AK64">
            <v>0</v>
          </cell>
          <cell r="AM64">
            <v>0</v>
          </cell>
          <cell r="AN64">
            <v>0</v>
          </cell>
          <cell r="AQ64">
            <v>0</v>
          </cell>
          <cell r="AR64">
            <v>0</v>
          </cell>
          <cell r="AS64">
            <v>0</v>
          </cell>
          <cell r="AT64">
            <v>0</v>
          </cell>
          <cell r="AU64">
            <v>0</v>
          </cell>
          <cell r="AV64">
            <v>0</v>
          </cell>
          <cell r="AW64">
            <v>0</v>
          </cell>
          <cell r="AX64">
            <v>0</v>
          </cell>
          <cell r="AY64">
            <v>0</v>
          </cell>
          <cell r="AZ64">
            <v>0</v>
          </cell>
          <cell r="BA64">
            <v>0</v>
          </cell>
          <cell r="BB64">
            <v>0</v>
          </cell>
          <cell r="BC64">
            <v>0</v>
          </cell>
          <cell r="BE64">
            <v>0</v>
          </cell>
          <cell r="BP64">
            <v>0</v>
          </cell>
          <cell r="BR64" t="e">
            <v>#VALUE!</v>
          </cell>
        </row>
        <row r="65">
          <cell r="B65" t="str">
            <v>Nipple25</v>
          </cell>
          <cell r="G65">
            <v>0</v>
          </cell>
          <cell r="H65">
            <v>0</v>
          </cell>
          <cell r="K65">
            <v>0</v>
          </cell>
          <cell r="L65">
            <v>0</v>
          </cell>
          <cell r="N65" t="e">
            <v>#VALUE!</v>
          </cell>
          <cell r="P65" t="e">
            <v>#VALUE!</v>
          </cell>
          <cell r="R65">
            <v>0</v>
          </cell>
          <cell r="S65">
            <v>0</v>
          </cell>
          <cell r="U65">
            <v>0</v>
          </cell>
          <cell r="W65">
            <v>0</v>
          </cell>
          <cell r="Y65">
            <v>0</v>
          </cell>
          <cell r="Z65">
            <v>0</v>
          </cell>
          <cell r="AA65">
            <v>0</v>
          </cell>
          <cell r="AB65">
            <v>0</v>
          </cell>
          <cell r="AD65">
            <v>0</v>
          </cell>
          <cell r="AE65">
            <v>0</v>
          </cell>
          <cell r="AF65">
            <v>0</v>
          </cell>
          <cell r="AI65" t="e">
            <v>#VALUE!</v>
          </cell>
          <cell r="AK65">
            <v>0</v>
          </cell>
          <cell r="AM65">
            <v>0</v>
          </cell>
          <cell r="AN65">
            <v>0</v>
          </cell>
          <cell r="AQ65">
            <v>0</v>
          </cell>
          <cell r="AR65">
            <v>0</v>
          </cell>
          <cell r="AS65">
            <v>0</v>
          </cell>
          <cell r="AT65">
            <v>0</v>
          </cell>
          <cell r="AU65">
            <v>0</v>
          </cell>
          <cell r="AV65">
            <v>0</v>
          </cell>
          <cell r="AW65">
            <v>0</v>
          </cell>
          <cell r="AX65">
            <v>0</v>
          </cell>
          <cell r="AY65">
            <v>0</v>
          </cell>
          <cell r="AZ65">
            <v>0</v>
          </cell>
          <cell r="BA65">
            <v>0</v>
          </cell>
          <cell r="BB65">
            <v>0</v>
          </cell>
          <cell r="BC65">
            <v>0</v>
          </cell>
          <cell r="BE65">
            <v>0</v>
          </cell>
          <cell r="BP65">
            <v>0</v>
          </cell>
          <cell r="BR65" t="e">
            <v>#VALUE!</v>
          </cell>
        </row>
        <row r="66">
          <cell r="B66" t="str">
            <v>Nipple32</v>
          </cell>
          <cell r="G66">
            <v>0</v>
          </cell>
          <cell r="H66">
            <v>0</v>
          </cell>
          <cell r="K66">
            <v>0</v>
          </cell>
          <cell r="L66">
            <v>0</v>
          </cell>
          <cell r="N66" t="e">
            <v>#VALUE!</v>
          </cell>
          <cell r="P66" t="e">
            <v>#VALUE!</v>
          </cell>
          <cell r="R66">
            <v>0</v>
          </cell>
          <cell r="S66">
            <v>0</v>
          </cell>
          <cell r="U66">
            <v>1</v>
          </cell>
          <cell r="W66">
            <v>1</v>
          </cell>
          <cell r="Y66">
            <v>0</v>
          </cell>
          <cell r="Z66">
            <v>0</v>
          </cell>
          <cell r="AA66">
            <v>0</v>
          </cell>
          <cell r="AB66">
            <v>0</v>
          </cell>
          <cell r="AD66">
            <v>0</v>
          </cell>
          <cell r="AE66">
            <v>0</v>
          </cell>
          <cell r="AF66">
            <v>0</v>
          </cell>
          <cell r="AI66" t="e">
            <v>#VALUE!</v>
          </cell>
          <cell r="AK66">
            <v>0</v>
          </cell>
          <cell r="AM66">
            <v>0</v>
          </cell>
          <cell r="AN66">
            <v>0</v>
          </cell>
          <cell r="AQ66">
            <v>0</v>
          </cell>
          <cell r="AR66">
            <v>0</v>
          </cell>
          <cell r="AS66">
            <v>0</v>
          </cell>
          <cell r="AT66">
            <v>0</v>
          </cell>
          <cell r="AU66">
            <v>0</v>
          </cell>
          <cell r="AV66">
            <v>0</v>
          </cell>
          <cell r="AW66">
            <v>0</v>
          </cell>
          <cell r="AX66">
            <v>0</v>
          </cell>
          <cell r="AY66">
            <v>0</v>
          </cell>
          <cell r="AZ66">
            <v>0</v>
          </cell>
          <cell r="BA66">
            <v>0</v>
          </cell>
          <cell r="BB66">
            <v>0</v>
          </cell>
          <cell r="BC66">
            <v>0</v>
          </cell>
          <cell r="BE66">
            <v>0</v>
          </cell>
          <cell r="BP66">
            <v>0</v>
          </cell>
          <cell r="BR66" t="e">
            <v>#VALUE!</v>
          </cell>
        </row>
        <row r="67">
          <cell r="B67" t="str">
            <v>Nipple40</v>
          </cell>
          <cell r="G67">
            <v>0</v>
          </cell>
          <cell r="H67">
            <v>0</v>
          </cell>
          <cell r="K67">
            <v>0</v>
          </cell>
          <cell r="L67">
            <v>0</v>
          </cell>
          <cell r="N67" t="e">
            <v>#VALUE!</v>
          </cell>
          <cell r="P67" t="e">
            <v>#VALUE!</v>
          </cell>
          <cell r="R67">
            <v>0</v>
          </cell>
          <cell r="S67">
            <v>0</v>
          </cell>
          <cell r="U67">
            <v>0</v>
          </cell>
          <cell r="W67">
            <v>0</v>
          </cell>
          <cell r="Y67">
            <v>0</v>
          </cell>
          <cell r="Z67">
            <v>0</v>
          </cell>
          <cell r="AA67">
            <v>0</v>
          </cell>
          <cell r="AB67">
            <v>0</v>
          </cell>
          <cell r="AD67">
            <v>0</v>
          </cell>
          <cell r="AE67">
            <v>0</v>
          </cell>
          <cell r="AF67">
            <v>0</v>
          </cell>
          <cell r="AI67" t="e">
            <v>#VALUE!</v>
          </cell>
          <cell r="AK67">
            <v>0</v>
          </cell>
          <cell r="AM67">
            <v>0</v>
          </cell>
          <cell r="AN67">
            <v>0</v>
          </cell>
          <cell r="AQ67">
            <v>0</v>
          </cell>
          <cell r="AR67">
            <v>0</v>
          </cell>
          <cell r="AS67">
            <v>0</v>
          </cell>
          <cell r="AT67">
            <v>0</v>
          </cell>
          <cell r="AU67">
            <v>0</v>
          </cell>
          <cell r="AV67">
            <v>0</v>
          </cell>
          <cell r="AW67">
            <v>0</v>
          </cell>
          <cell r="AX67">
            <v>0</v>
          </cell>
          <cell r="AY67">
            <v>0</v>
          </cell>
          <cell r="AZ67">
            <v>0</v>
          </cell>
          <cell r="BA67">
            <v>0</v>
          </cell>
          <cell r="BB67">
            <v>0</v>
          </cell>
          <cell r="BC67">
            <v>2</v>
          </cell>
          <cell r="BE67">
            <v>2</v>
          </cell>
          <cell r="BP67">
            <v>0</v>
          </cell>
          <cell r="BR67" t="e">
            <v>#VALUE!</v>
          </cell>
        </row>
        <row r="68">
          <cell r="B68" t="str">
            <v>Nipple50</v>
          </cell>
          <cell r="E68">
            <v>2</v>
          </cell>
          <cell r="F68">
            <v>1</v>
          </cell>
          <cell r="G68">
            <v>2</v>
          </cell>
          <cell r="H68">
            <v>5</v>
          </cell>
          <cell r="I68">
            <v>2</v>
          </cell>
          <cell r="J68">
            <v>1</v>
          </cell>
          <cell r="K68">
            <v>0</v>
          </cell>
          <cell r="L68">
            <v>0</v>
          </cell>
          <cell r="N68" t="e">
            <v>#VALUE!</v>
          </cell>
          <cell r="P68" t="e">
            <v>#VALUE!</v>
          </cell>
          <cell r="R68">
            <v>0</v>
          </cell>
          <cell r="S68">
            <v>0</v>
          </cell>
          <cell r="U68">
            <v>0</v>
          </cell>
          <cell r="W68">
            <v>0</v>
          </cell>
          <cell r="X68">
            <v>8</v>
          </cell>
          <cell r="Y68">
            <v>0</v>
          </cell>
          <cell r="Z68">
            <v>0</v>
          </cell>
          <cell r="AA68">
            <v>0</v>
          </cell>
          <cell r="AB68">
            <v>0</v>
          </cell>
          <cell r="AD68">
            <v>0</v>
          </cell>
          <cell r="AE68">
            <v>0</v>
          </cell>
          <cell r="AF68">
            <v>0</v>
          </cell>
          <cell r="AI68" t="e">
            <v>#VALUE!</v>
          </cell>
          <cell r="AK68">
            <v>0</v>
          </cell>
          <cell r="AM68">
            <v>0</v>
          </cell>
          <cell r="AN68">
            <v>0</v>
          </cell>
          <cell r="AQ68">
            <v>0</v>
          </cell>
          <cell r="AR68">
            <v>0</v>
          </cell>
          <cell r="AS68">
            <v>0</v>
          </cell>
          <cell r="AT68">
            <v>0</v>
          </cell>
          <cell r="AU68">
            <v>0</v>
          </cell>
          <cell r="AV68">
            <v>0</v>
          </cell>
          <cell r="AW68">
            <v>0</v>
          </cell>
          <cell r="AX68">
            <v>0</v>
          </cell>
          <cell r="AY68">
            <v>2</v>
          </cell>
          <cell r="AZ68">
            <v>0</v>
          </cell>
          <cell r="BA68">
            <v>2</v>
          </cell>
          <cell r="BB68">
            <v>4</v>
          </cell>
          <cell r="BC68">
            <v>0</v>
          </cell>
          <cell r="BE68">
            <v>0</v>
          </cell>
          <cell r="BP68">
            <v>0</v>
          </cell>
          <cell r="BR68" t="e">
            <v>#VALUE!</v>
          </cell>
        </row>
        <row r="69">
          <cell r="B69" t="str">
            <v>Nipple65</v>
          </cell>
          <cell r="G69">
            <v>0</v>
          </cell>
          <cell r="H69">
            <v>0</v>
          </cell>
          <cell r="K69">
            <v>0</v>
          </cell>
          <cell r="L69">
            <v>0</v>
          </cell>
          <cell r="N69" t="e">
            <v>#VALUE!</v>
          </cell>
          <cell r="P69" t="e">
            <v>#VALUE!</v>
          </cell>
          <cell r="R69">
            <v>0</v>
          </cell>
          <cell r="S69">
            <v>0</v>
          </cell>
          <cell r="U69">
            <v>0</v>
          </cell>
          <cell r="W69">
            <v>0</v>
          </cell>
          <cell r="Y69">
            <v>0</v>
          </cell>
          <cell r="Z69">
            <v>0</v>
          </cell>
          <cell r="AA69">
            <v>0</v>
          </cell>
          <cell r="AB69">
            <v>0</v>
          </cell>
          <cell r="AD69">
            <v>0</v>
          </cell>
          <cell r="AE69">
            <v>0</v>
          </cell>
          <cell r="AF69">
            <v>0</v>
          </cell>
          <cell r="AI69" t="e">
            <v>#VALUE!</v>
          </cell>
          <cell r="AK69">
            <v>0</v>
          </cell>
          <cell r="AM69">
            <v>0</v>
          </cell>
          <cell r="AN69">
            <v>0</v>
          </cell>
          <cell r="AQ69">
            <v>0</v>
          </cell>
          <cell r="AR69">
            <v>0</v>
          </cell>
          <cell r="AS69">
            <v>0</v>
          </cell>
          <cell r="AT69">
            <v>0</v>
          </cell>
          <cell r="AU69">
            <v>0</v>
          </cell>
          <cell r="AV69">
            <v>0</v>
          </cell>
          <cell r="AW69">
            <v>2</v>
          </cell>
          <cell r="AX69">
            <v>2</v>
          </cell>
          <cell r="AY69">
            <v>0</v>
          </cell>
          <cell r="AZ69">
            <v>2</v>
          </cell>
          <cell r="BA69">
            <v>0</v>
          </cell>
          <cell r="BB69">
            <v>6</v>
          </cell>
          <cell r="BC69">
            <v>0</v>
          </cell>
          <cell r="BE69">
            <v>0</v>
          </cell>
          <cell r="BP69">
            <v>0</v>
          </cell>
          <cell r="BR69" t="e">
            <v>#VALUE!</v>
          </cell>
        </row>
        <row r="70">
          <cell r="B70" t="str">
            <v>Nipple80</v>
          </cell>
          <cell r="E70">
            <v>0</v>
          </cell>
          <cell r="F70">
            <v>0</v>
          </cell>
          <cell r="G70">
            <v>0</v>
          </cell>
          <cell r="H70">
            <v>0</v>
          </cell>
          <cell r="I70">
            <v>0</v>
          </cell>
          <cell r="J70">
            <v>0</v>
          </cell>
          <cell r="K70">
            <v>0</v>
          </cell>
          <cell r="L70">
            <v>0</v>
          </cell>
          <cell r="N70" t="e">
            <v>#VALUE!</v>
          </cell>
          <cell r="P70" t="e">
            <v>#VALUE!</v>
          </cell>
          <cell r="R70">
            <v>0</v>
          </cell>
          <cell r="S70">
            <v>0</v>
          </cell>
          <cell r="U70">
            <v>0</v>
          </cell>
          <cell r="W70">
            <v>0</v>
          </cell>
          <cell r="Y70">
            <v>0</v>
          </cell>
          <cell r="Z70">
            <v>0</v>
          </cell>
          <cell r="AA70">
            <v>0</v>
          </cell>
          <cell r="AB70">
            <v>0</v>
          </cell>
          <cell r="AD70">
            <v>0</v>
          </cell>
          <cell r="AE70">
            <v>0</v>
          </cell>
          <cell r="AF70">
            <v>0</v>
          </cell>
          <cell r="AI70" t="e">
            <v>#VALUE!</v>
          </cell>
          <cell r="AK70">
            <v>0</v>
          </cell>
          <cell r="AM70">
            <v>0</v>
          </cell>
          <cell r="AN70">
            <v>0</v>
          </cell>
          <cell r="AQ70">
            <v>0</v>
          </cell>
          <cell r="AR70">
            <v>0</v>
          </cell>
          <cell r="AS70">
            <v>0</v>
          </cell>
          <cell r="AT70">
            <v>2</v>
          </cell>
          <cell r="AU70">
            <v>2</v>
          </cell>
          <cell r="AV70">
            <v>2</v>
          </cell>
          <cell r="AW70">
            <v>0</v>
          </cell>
          <cell r="AX70">
            <v>0</v>
          </cell>
          <cell r="AY70">
            <v>0</v>
          </cell>
          <cell r="AZ70">
            <v>0</v>
          </cell>
          <cell r="BA70">
            <v>0</v>
          </cell>
          <cell r="BB70">
            <v>6</v>
          </cell>
          <cell r="BC70">
            <v>0</v>
          </cell>
          <cell r="BE70">
            <v>0</v>
          </cell>
          <cell r="BP70">
            <v>0</v>
          </cell>
          <cell r="BR70" t="e">
            <v>#VALUE!</v>
          </cell>
        </row>
        <row r="71">
          <cell r="B71" t="str">
            <v>Nipple100</v>
          </cell>
          <cell r="G71">
            <v>0</v>
          </cell>
          <cell r="H71">
            <v>0</v>
          </cell>
          <cell r="K71">
            <v>0</v>
          </cell>
          <cell r="L71">
            <v>0</v>
          </cell>
          <cell r="N71" t="e">
            <v>#VALUE!</v>
          </cell>
          <cell r="P71" t="e">
            <v>#VALUE!</v>
          </cell>
          <cell r="R71">
            <v>0</v>
          </cell>
          <cell r="S71">
            <v>0</v>
          </cell>
          <cell r="U71">
            <v>0</v>
          </cell>
          <cell r="W71">
            <v>0</v>
          </cell>
          <cell r="Y71">
            <v>0</v>
          </cell>
          <cell r="Z71">
            <v>0</v>
          </cell>
          <cell r="AA71">
            <v>0</v>
          </cell>
          <cell r="AB71">
            <v>0</v>
          </cell>
          <cell r="AD71">
            <v>0</v>
          </cell>
          <cell r="AE71">
            <v>0</v>
          </cell>
          <cell r="AF71">
            <v>0</v>
          </cell>
          <cell r="AI71" t="e">
            <v>#VALUE!</v>
          </cell>
          <cell r="AK71">
            <v>0</v>
          </cell>
          <cell r="AM71">
            <v>0</v>
          </cell>
          <cell r="AN71">
            <v>0</v>
          </cell>
          <cell r="AQ71">
            <v>0</v>
          </cell>
          <cell r="AR71">
            <v>2</v>
          </cell>
          <cell r="AS71">
            <v>2</v>
          </cell>
          <cell r="AT71">
            <v>0</v>
          </cell>
          <cell r="AU71">
            <v>0</v>
          </cell>
          <cell r="AV71">
            <v>0</v>
          </cell>
          <cell r="AW71">
            <v>0</v>
          </cell>
          <cell r="AX71">
            <v>0</v>
          </cell>
          <cell r="AY71">
            <v>0</v>
          </cell>
          <cell r="AZ71">
            <v>0</v>
          </cell>
          <cell r="BA71">
            <v>0</v>
          </cell>
          <cell r="BB71">
            <v>4</v>
          </cell>
          <cell r="BC71">
            <v>0</v>
          </cell>
          <cell r="BE71">
            <v>0</v>
          </cell>
          <cell r="BP71">
            <v>0</v>
          </cell>
          <cell r="BR71" t="e">
            <v>#VALUE!</v>
          </cell>
        </row>
        <row r="72">
          <cell r="B72" t="str">
            <v>GIPipe15</v>
          </cell>
          <cell r="G72">
            <v>0.6</v>
          </cell>
          <cell r="H72">
            <v>0.6</v>
          </cell>
          <cell r="K72">
            <v>0</v>
          </cell>
          <cell r="L72">
            <v>0</v>
          </cell>
          <cell r="M72">
            <v>0</v>
          </cell>
          <cell r="N72">
            <v>0</v>
          </cell>
          <cell r="O72">
            <v>0</v>
          </cell>
          <cell r="P72">
            <v>0</v>
          </cell>
          <cell r="S72">
            <v>0</v>
          </cell>
          <cell r="U72">
            <v>0</v>
          </cell>
          <cell r="V72">
            <v>0</v>
          </cell>
          <cell r="W72">
            <v>0</v>
          </cell>
          <cell r="Y72">
            <v>0</v>
          </cell>
          <cell r="Z72">
            <v>0.55000000000000004</v>
          </cell>
          <cell r="AA72">
            <v>0</v>
          </cell>
          <cell r="AB72">
            <v>0</v>
          </cell>
          <cell r="AC72">
            <v>0</v>
          </cell>
          <cell r="AD72">
            <v>1.55</v>
          </cell>
          <cell r="AE72">
            <v>0</v>
          </cell>
          <cell r="AF72">
            <v>0</v>
          </cell>
          <cell r="AH72">
            <v>0</v>
          </cell>
          <cell r="AI72">
            <v>0.6</v>
          </cell>
          <cell r="AJ72">
            <v>0</v>
          </cell>
          <cell r="AK72">
            <v>2</v>
          </cell>
          <cell r="AL72">
            <v>0</v>
          </cell>
          <cell r="AM72">
            <v>0</v>
          </cell>
          <cell r="AN72">
            <v>0</v>
          </cell>
          <cell r="AP72">
            <v>0</v>
          </cell>
          <cell r="AQ72">
            <v>0</v>
          </cell>
          <cell r="AR72">
            <v>0</v>
          </cell>
          <cell r="AS72">
            <v>0</v>
          </cell>
          <cell r="AT72">
            <v>0</v>
          </cell>
          <cell r="AU72">
            <v>0</v>
          </cell>
          <cell r="AV72">
            <v>0</v>
          </cell>
          <cell r="AW72">
            <v>0</v>
          </cell>
          <cell r="AX72">
            <v>0</v>
          </cell>
          <cell r="AY72">
            <v>0</v>
          </cell>
          <cell r="AZ72">
            <v>0</v>
          </cell>
          <cell r="BA72">
            <v>0</v>
          </cell>
          <cell r="BB72">
            <v>0</v>
          </cell>
          <cell r="BD72">
            <v>0</v>
          </cell>
          <cell r="BE72">
            <v>0</v>
          </cell>
          <cell r="BF72">
            <v>0</v>
          </cell>
          <cell r="BG72" t="e">
            <v>#VALUE!</v>
          </cell>
          <cell r="BH72">
            <v>0</v>
          </cell>
          <cell r="BI72">
            <v>0</v>
          </cell>
          <cell r="BJ72">
            <v>0</v>
          </cell>
          <cell r="BK72">
            <v>0</v>
          </cell>
          <cell r="BL72">
            <v>0</v>
          </cell>
          <cell r="BM72">
            <v>0</v>
          </cell>
          <cell r="BN72">
            <v>0</v>
          </cell>
          <cell r="BO72">
            <v>0</v>
          </cell>
          <cell r="BP72">
            <v>0</v>
          </cell>
          <cell r="BR72" t="e">
            <v>#VALUE!</v>
          </cell>
          <cell r="BS72">
            <v>0</v>
          </cell>
        </row>
        <row r="73">
          <cell r="B73" t="str">
            <v>GIPipe20</v>
          </cell>
          <cell r="G73">
            <v>0</v>
          </cell>
          <cell r="H73">
            <v>0</v>
          </cell>
          <cell r="K73">
            <v>0</v>
          </cell>
          <cell r="L73">
            <v>0</v>
          </cell>
          <cell r="M73">
            <v>0</v>
          </cell>
          <cell r="N73">
            <v>0</v>
          </cell>
          <cell r="O73">
            <v>0</v>
          </cell>
          <cell r="P73">
            <v>0</v>
          </cell>
          <cell r="R73">
            <v>0</v>
          </cell>
          <cell r="S73">
            <v>0</v>
          </cell>
          <cell r="U73">
            <v>0</v>
          </cell>
          <cell r="V73">
            <v>0</v>
          </cell>
          <cell r="W73">
            <v>0</v>
          </cell>
          <cell r="Y73">
            <v>0</v>
          </cell>
          <cell r="Z73">
            <v>0</v>
          </cell>
          <cell r="AA73">
            <v>0</v>
          </cell>
          <cell r="AB73">
            <v>0</v>
          </cell>
          <cell r="AC73">
            <v>0</v>
          </cell>
          <cell r="AD73">
            <v>0</v>
          </cell>
          <cell r="AE73">
            <v>0</v>
          </cell>
          <cell r="AF73">
            <v>0</v>
          </cell>
          <cell r="AH73">
            <v>0</v>
          </cell>
          <cell r="AI73">
            <v>0</v>
          </cell>
          <cell r="AJ73">
            <v>0</v>
          </cell>
          <cell r="AK73">
            <v>0</v>
          </cell>
          <cell r="AL73">
            <v>0</v>
          </cell>
          <cell r="AM73">
            <v>0</v>
          </cell>
          <cell r="AN73">
            <v>0</v>
          </cell>
          <cell r="AP73">
            <v>0</v>
          </cell>
          <cell r="AQ73">
            <v>0</v>
          </cell>
          <cell r="AR73">
            <v>0</v>
          </cell>
          <cell r="AS73">
            <v>0</v>
          </cell>
          <cell r="AT73">
            <v>0</v>
          </cell>
          <cell r="AU73">
            <v>0</v>
          </cell>
          <cell r="AV73">
            <v>0</v>
          </cell>
          <cell r="AW73">
            <v>0</v>
          </cell>
          <cell r="AX73">
            <v>0</v>
          </cell>
          <cell r="AY73">
            <v>0</v>
          </cell>
          <cell r="AZ73">
            <v>0</v>
          </cell>
          <cell r="BA73">
            <v>0</v>
          </cell>
          <cell r="BB73">
            <v>0</v>
          </cell>
          <cell r="BD73">
            <v>0</v>
          </cell>
          <cell r="BE73">
            <v>0</v>
          </cell>
          <cell r="BF73">
            <v>0</v>
          </cell>
          <cell r="BG73" t="e">
            <v>#VALUE!</v>
          </cell>
          <cell r="BH73">
            <v>0</v>
          </cell>
          <cell r="BI73">
            <v>0</v>
          </cell>
          <cell r="BJ73">
            <v>0</v>
          </cell>
          <cell r="BK73">
            <v>0</v>
          </cell>
          <cell r="BL73">
            <v>0</v>
          </cell>
          <cell r="BM73">
            <v>0</v>
          </cell>
          <cell r="BN73">
            <v>0</v>
          </cell>
          <cell r="BO73">
            <v>0</v>
          </cell>
          <cell r="BP73">
            <v>0</v>
          </cell>
          <cell r="BR73" t="e">
            <v>#VALUE!</v>
          </cell>
          <cell r="BS73">
            <v>0</v>
          </cell>
        </row>
        <row r="74">
          <cell r="B74" t="str">
            <v>GIPipe25</v>
          </cell>
          <cell r="G74">
            <v>0</v>
          </cell>
          <cell r="H74">
            <v>0</v>
          </cell>
          <cell r="K74">
            <v>0</v>
          </cell>
          <cell r="L74">
            <v>0</v>
          </cell>
          <cell r="M74">
            <v>0</v>
          </cell>
          <cell r="N74">
            <v>0</v>
          </cell>
          <cell r="O74">
            <v>0</v>
          </cell>
          <cell r="P74">
            <v>0</v>
          </cell>
          <cell r="R74">
            <v>0</v>
          </cell>
          <cell r="S74">
            <v>0</v>
          </cell>
          <cell r="U74">
            <v>0</v>
          </cell>
          <cell r="V74">
            <v>0</v>
          </cell>
          <cell r="W74">
            <v>0</v>
          </cell>
          <cell r="Y74">
            <v>0</v>
          </cell>
          <cell r="Z74">
            <v>0</v>
          </cell>
          <cell r="AA74">
            <v>0</v>
          </cell>
          <cell r="AB74">
            <v>0</v>
          </cell>
          <cell r="AC74">
            <v>0</v>
          </cell>
          <cell r="AD74">
            <v>0</v>
          </cell>
          <cell r="AE74">
            <v>0</v>
          </cell>
          <cell r="AF74">
            <v>0</v>
          </cell>
          <cell r="AH74">
            <v>0</v>
          </cell>
          <cell r="AI74">
            <v>0</v>
          </cell>
          <cell r="AJ74">
            <v>0</v>
          </cell>
          <cell r="AK74">
            <v>0</v>
          </cell>
          <cell r="AL74">
            <v>0</v>
          </cell>
          <cell r="AM74">
            <v>0</v>
          </cell>
          <cell r="AN74">
            <v>0</v>
          </cell>
          <cell r="AP74">
            <v>0</v>
          </cell>
          <cell r="AQ74">
            <v>0</v>
          </cell>
          <cell r="AR74">
            <v>0</v>
          </cell>
          <cell r="AS74">
            <v>0</v>
          </cell>
          <cell r="AT74">
            <v>0</v>
          </cell>
          <cell r="AU74">
            <v>0</v>
          </cell>
          <cell r="AV74">
            <v>0</v>
          </cell>
          <cell r="AW74">
            <v>0</v>
          </cell>
          <cell r="AX74">
            <v>0</v>
          </cell>
          <cell r="AY74">
            <v>0</v>
          </cell>
          <cell r="AZ74">
            <v>0</v>
          </cell>
          <cell r="BA74">
            <v>0</v>
          </cell>
          <cell r="BB74">
            <v>0</v>
          </cell>
          <cell r="BD74">
            <v>0</v>
          </cell>
          <cell r="BE74">
            <v>0</v>
          </cell>
          <cell r="BF74">
            <v>0</v>
          </cell>
          <cell r="BG74" t="e">
            <v>#VALUE!</v>
          </cell>
          <cell r="BH74">
            <v>0</v>
          </cell>
          <cell r="BI74">
            <v>0</v>
          </cell>
          <cell r="BJ74">
            <v>0</v>
          </cell>
          <cell r="BK74">
            <v>0</v>
          </cell>
          <cell r="BL74">
            <v>0</v>
          </cell>
          <cell r="BM74">
            <v>0</v>
          </cell>
          <cell r="BN74">
            <v>0</v>
          </cell>
          <cell r="BO74">
            <v>0</v>
          </cell>
          <cell r="BP74">
            <v>0</v>
          </cell>
          <cell r="BR74" t="e">
            <v>#VALUE!</v>
          </cell>
          <cell r="BS74">
            <v>0</v>
          </cell>
        </row>
        <row r="75">
          <cell r="B75" t="str">
            <v>GIPipe32</v>
          </cell>
          <cell r="G75">
            <v>0</v>
          </cell>
          <cell r="H75">
            <v>0</v>
          </cell>
          <cell r="K75">
            <v>0</v>
          </cell>
          <cell r="L75">
            <v>0</v>
          </cell>
          <cell r="M75">
            <v>0</v>
          </cell>
          <cell r="N75">
            <v>0</v>
          </cell>
          <cell r="O75">
            <v>0</v>
          </cell>
          <cell r="P75">
            <v>0</v>
          </cell>
          <cell r="R75">
            <v>0</v>
          </cell>
          <cell r="S75">
            <v>0</v>
          </cell>
          <cell r="U75">
            <v>2.25</v>
          </cell>
          <cell r="V75">
            <v>2</v>
          </cell>
          <cell r="W75">
            <v>4.25</v>
          </cell>
          <cell r="Y75">
            <v>0</v>
          </cell>
          <cell r="Z75">
            <v>0</v>
          </cell>
          <cell r="AA75">
            <v>0</v>
          </cell>
          <cell r="AB75">
            <v>0</v>
          </cell>
          <cell r="AC75">
            <v>0</v>
          </cell>
          <cell r="AD75">
            <v>0</v>
          </cell>
          <cell r="AE75">
            <v>0</v>
          </cell>
          <cell r="AF75">
            <v>0</v>
          </cell>
          <cell r="AH75">
            <v>0</v>
          </cell>
          <cell r="AI75">
            <v>4.25</v>
          </cell>
          <cell r="AJ75">
            <v>0</v>
          </cell>
          <cell r="AK75">
            <v>0</v>
          </cell>
          <cell r="AL75">
            <v>0</v>
          </cell>
          <cell r="AM75">
            <v>0</v>
          </cell>
          <cell r="AN75">
            <v>0</v>
          </cell>
          <cell r="AP75">
            <v>0</v>
          </cell>
          <cell r="AQ75">
            <v>0</v>
          </cell>
          <cell r="AR75">
            <v>0</v>
          </cell>
          <cell r="AS75">
            <v>0</v>
          </cell>
          <cell r="AT75">
            <v>0</v>
          </cell>
          <cell r="AU75">
            <v>0</v>
          </cell>
          <cell r="AV75">
            <v>0</v>
          </cell>
          <cell r="AW75">
            <v>0</v>
          </cell>
          <cell r="AX75">
            <v>0</v>
          </cell>
          <cell r="AY75">
            <v>0</v>
          </cell>
          <cell r="AZ75">
            <v>0</v>
          </cell>
          <cell r="BA75">
            <v>0</v>
          </cell>
          <cell r="BB75">
            <v>0</v>
          </cell>
          <cell r="BE75">
            <v>0</v>
          </cell>
          <cell r="BF75">
            <v>0</v>
          </cell>
          <cell r="BG75" t="e">
            <v>#VALUE!</v>
          </cell>
          <cell r="BH75">
            <v>0</v>
          </cell>
          <cell r="BI75">
            <v>3</v>
          </cell>
          <cell r="BJ75">
            <v>3</v>
          </cell>
          <cell r="BK75">
            <v>0</v>
          </cell>
          <cell r="BL75">
            <v>0</v>
          </cell>
          <cell r="BM75">
            <v>0</v>
          </cell>
          <cell r="BN75">
            <v>0</v>
          </cell>
          <cell r="BO75">
            <v>0</v>
          </cell>
          <cell r="BP75">
            <v>6</v>
          </cell>
          <cell r="BR75" t="e">
            <v>#VALUE!</v>
          </cell>
          <cell r="BS75">
            <v>0</v>
          </cell>
        </row>
        <row r="76">
          <cell r="B76" t="str">
            <v>GIPipe40</v>
          </cell>
          <cell r="G76">
            <v>0</v>
          </cell>
          <cell r="H76">
            <v>0</v>
          </cell>
          <cell r="K76">
            <v>0</v>
          </cell>
          <cell r="L76">
            <v>0</v>
          </cell>
          <cell r="M76">
            <v>0</v>
          </cell>
          <cell r="N76">
            <v>0</v>
          </cell>
          <cell r="O76">
            <v>0</v>
          </cell>
          <cell r="P76">
            <v>0</v>
          </cell>
          <cell r="R76">
            <v>0</v>
          </cell>
          <cell r="S76">
            <v>0</v>
          </cell>
          <cell r="U76">
            <v>0</v>
          </cell>
          <cell r="V76">
            <v>0</v>
          </cell>
          <cell r="W76">
            <v>0</v>
          </cell>
          <cell r="Y76">
            <v>0</v>
          </cell>
          <cell r="Z76">
            <v>0</v>
          </cell>
          <cell r="AA76">
            <v>0</v>
          </cell>
          <cell r="AB76">
            <v>0</v>
          </cell>
          <cell r="AC76">
            <v>0</v>
          </cell>
          <cell r="AD76">
            <v>0</v>
          </cell>
          <cell r="AE76">
            <v>0</v>
          </cell>
          <cell r="AF76">
            <v>0</v>
          </cell>
          <cell r="AH76">
            <v>0</v>
          </cell>
          <cell r="AI76">
            <v>0</v>
          </cell>
          <cell r="AJ76">
            <v>0</v>
          </cell>
          <cell r="AK76">
            <v>0</v>
          </cell>
          <cell r="AL76">
            <v>0</v>
          </cell>
          <cell r="AM76">
            <v>0</v>
          </cell>
          <cell r="AN76">
            <v>0</v>
          </cell>
          <cell r="AP76">
            <v>0</v>
          </cell>
          <cell r="AQ76">
            <v>0</v>
          </cell>
          <cell r="AR76">
            <v>0</v>
          </cell>
          <cell r="AS76">
            <v>0</v>
          </cell>
          <cell r="AT76">
            <v>0</v>
          </cell>
          <cell r="AU76">
            <v>0</v>
          </cell>
          <cell r="AV76">
            <v>0</v>
          </cell>
          <cell r="AW76">
            <v>0</v>
          </cell>
          <cell r="AX76">
            <v>0</v>
          </cell>
          <cell r="AY76">
            <v>0</v>
          </cell>
          <cell r="AZ76">
            <v>0</v>
          </cell>
          <cell r="BA76">
            <v>0</v>
          </cell>
          <cell r="BB76">
            <v>0</v>
          </cell>
          <cell r="BE76">
            <v>0</v>
          </cell>
          <cell r="BF76">
            <v>0</v>
          </cell>
          <cell r="BG76" t="e">
            <v>#VALUE!</v>
          </cell>
          <cell r="BH76">
            <v>3</v>
          </cell>
          <cell r="BI76">
            <v>0</v>
          </cell>
          <cell r="BJ76">
            <v>0</v>
          </cell>
          <cell r="BK76">
            <v>3</v>
          </cell>
          <cell r="BL76">
            <v>0</v>
          </cell>
          <cell r="BM76">
            <v>3</v>
          </cell>
          <cell r="BN76">
            <v>0</v>
          </cell>
          <cell r="BO76">
            <v>3</v>
          </cell>
          <cell r="BP76">
            <v>12</v>
          </cell>
          <cell r="BR76" t="e">
            <v>#VALUE!</v>
          </cell>
          <cell r="BS76">
            <v>0</v>
          </cell>
        </row>
        <row r="77">
          <cell r="B77" t="str">
            <v>GIPipe50</v>
          </cell>
          <cell r="E77">
            <v>1.75</v>
          </cell>
          <cell r="F77">
            <v>1.8</v>
          </cell>
          <cell r="G77">
            <v>2</v>
          </cell>
          <cell r="H77">
            <v>5.55</v>
          </cell>
          <cell r="I77">
            <v>1.75</v>
          </cell>
          <cell r="J77">
            <v>1.8</v>
          </cell>
          <cell r="K77">
            <v>0</v>
          </cell>
          <cell r="L77">
            <v>0</v>
          </cell>
          <cell r="M77">
            <v>2</v>
          </cell>
          <cell r="N77">
            <v>2</v>
          </cell>
          <cell r="O77">
            <v>0</v>
          </cell>
          <cell r="P77">
            <v>0</v>
          </cell>
          <cell r="R77">
            <v>0</v>
          </cell>
          <cell r="S77">
            <v>0</v>
          </cell>
          <cell r="T77">
            <v>0</v>
          </cell>
          <cell r="U77">
            <v>0</v>
          </cell>
          <cell r="V77">
            <v>0</v>
          </cell>
          <cell r="W77">
            <v>0</v>
          </cell>
          <cell r="X77">
            <v>2.65</v>
          </cell>
          <cell r="Y77">
            <v>0</v>
          </cell>
          <cell r="Z77">
            <v>0</v>
          </cell>
          <cell r="AA77">
            <v>0</v>
          </cell>
          <cell r="AB77">
            <v>0</v>
          </cell>
          <cell r="AC77">
            <v>0</v>
          </cell>
          <cell r="AD77">
            <v>0</v>
          </cell>
          <cell r="AE77">
            <v>0</v>
          </cell>
          <cell r="AF77">
            <v>0</v>
          </cell>
          <cell r="AG77">
            <v>0.6</v>
          </cell>
          <cell r="AH77">
            <v>0</v>
          </cell>
          <cell r="AI77">
            <v>7.55</v>
          </cell>
          <cell r="AJ77">
            <v>0</v>
          </cell>
          <cell r="AK77">
            <v>0</v>
          </cell>
          <cell r="AL77">
            <v>0</v>
          </cell>
          <cell r="AM77">
            <v>0</v>
          </cell>
          <cell r="AN77">
            <v>0</v>
          </cell>
          <cell r="AO77">
            <v>0.6</v>
          </cell>
          <cell r="AP77">
            <v>0</v>
          </cell>
          <cell r="AQ77">
            <v>0</v>
          </cell>
          <cell r="AR77">
            <v>0</v>
          </cell>
          <cell r="AS77">
            <v>0</v>
          </cell>
          <cell r="AT77">
            <v>0</v>
          </cell>
          <cell r="AU77">
            <v>0</v>
          </cell>
          <cell r="AV77">
            <v>0</v>
          </cell>
          <cell r="AW77">
            <v>0</v>
          </cell>
          <cell r="AX77">
            <v>0</v>
          </cell>
          <cell r="AY77">
            <v>0.7</v>
          </cell>
          <cell r="AZ77">
            <v>0</v>
          </cell>
          <cell r="BA77">
            <v>0.7</v>
          </cell>
          <cell r="BB77">
            <v>1.4</v>
          </cell>
          <cell r="BE77">
            <v>0</v>
          </cell>
          <cell r="BF77">
            <v>0</v>
          </cell>
          <cell r="BG77" t="e">
            <v>#VALUE!</v>
          </cell>
          <cell r="BH77">
            <v>0</v>
          </cell>
          <cell r="BI77">
            <v>0</v>
          </cell>
          <cell r="BJ77">
            <v>0</v>
          </cell>
          <cell r="BK77">
            <v>0</v>
          </cell>
          <cell r="BL77">
            <v>0</v>
          </cell>
          <cell r="BM77">
            <v>0</v>
          </cell>
          <cell r="BN77">
            <v>3</v>
          </cell>
          <cell r="BO77">
            <v>0</v>
          </cell>
          <cell r="BP77">
            <v>3</v>
          </cell>
          <cell r="BR77" t="e">
            <v>#VALUE!</v>
          </cell>
          <cell r="BS77">
            <v>0</v>
          </cell>
        </row>
        <row r="78">
          <cell r="B78" t="str">
            <v>GIPipe65</v>
          </cell>
          <cell r="G78">
            <v>0</v>
          </cell>
          <cell r="H78">
            <v>0</v>
          </cell>
          <cell r="K78">
            <v>0</v>
          </cell>
          <cell r="L78">
            <v>0</v>
          </cell>
          <cell r="M78">
            <v>0</v>
          </cell>
          <cell r="N78">
            <v>0</v>
          </cell>
          <cell r="O78">
            <v>0</v>
          </cell>
          <cell r="P78">
            <v>0</v>
          </cell>
          <cell r="R78">
            <v>0</v>
          </cell>
          <cell r="S78">
            <v>0</v>
          </cell>
          <cell r="U78">
            <v>0</v>
          </cell>
          <cell r="V78">
            <v>0</v>
          </cell>
          <cell r="W78">
            <v>0</v>
          </cell>
          <cell r="Y78">
            <v>0</v>
          </cell>
          <cell r="Z78">
            <v>0</v>
          </cell>
          <cell r="AA78">
            <v>0</v>
          </cell>
          <cell r="AB78">
            <v>0</v>
          </cell>
          <cell r="AC78">
            <v>0</v>
          </cell>
          <cell r="AD78">
            <v>0</v>
          </cell>
          <cell r="AE78">
            <v>0</v>
          </cell>
          <cell r="AF78">
            <v>0</v>
          </cell>
          <cell r="AH78">
            <v>0</v>
          </cell>
          <cell r="AI78">
            <v>0</v>
          </cell>
          <cell r="AJ78">
            <v>0</v>
          </cell>
          <cell r="AK78">
            <v>0</v>
          </cell>
          <cell r="AL78">
            <v>0</v>
          </cell>
          <cell r="AM78">
            <v>0</v>
          </cell>
          <cell r="AN78">
            <v>0</v>
          </cell>
          <cell r="AP78">
            <v>0</v>
          </cell>
          <cell r="AQ78">
            <v>0</v>
          </cell>
          <cell r="AR78">
            <v>0</v>
          </cell>
          <cell r="AS78">
            <v>0</v>
          </cell>
          <cell r="AT78">
            <v>0</v>
          </cell>
          <cell r="AU78">
            <v>0</v>
          </cell>
          <cell r="AV78">
            <v>0</v>
          </cell>
          <cell r="AW78">
            <v>0.7</v>
          </cell>
          <cell r="AX78">
            <v>1.4</v>
          </cell>
          <cell r="AY78">
            <v>0</v>
          </cell>
          <cell r="AZ78">
            <v>1.4</v>
          </cell>
          <cell r="BA78">
            <v>0</v>
          </cell>
          <cell r="BB78">
            <v>3.4999999999999996</v>
          </cell>
          <cell r="BE78">
            <v>0</v>
          </cell>
          <cell r="BF78">
            <v>0</v>
          </cell>
          <cell r="BG78" t="e">
            <v>#VALUE!</v>
          </cell>
          <cell r="BH78">
            <v>0</v>
          </cell>
          <cell r="BI78">
            <v>0</v>
          </cell>
          <cell r="BJ78">
            <v>0</v>
          </cell>
          <cell r="BK78">
            <v>0</v>
          </cell>
          <cell r="BL78">
            <v>0</v>
          </cell>
          <cell r="BM78">
            <v>0</v>
          </cell>
          <cell r="BN78">
            <v>0</v>
          </cell>
          <cell r="BO78">
            <v>0</v>
          </cell>
          <cell r="BP78">
            <v>0</v>
          </cell>
          <cell r="BR78" t="e">
            <v>#VALUE!</v>
          </cell>
          <cell r="BS78">
            <v>0</v>
          </cell>
        </row>
        <row r="79">
          <cell r="B79" t="str">
            <v>GIPipe80</v>
          </cell>
          <cell r="E79">
            <v>0</v>
          </cell>
          <cell r="F79">
            <v>0</v>
          </cell>
          <cell r="G79">
            <v>0</v>
          </cell>
          <cell r="H79">
            <v>0</v>
          </cell>
          <cell r="I79">
            <v>0</v>
          </cell>
          <cell r="J79">
            <v>0</v>
          </cell>
          <cell r="K79">
            <v>0</v>
          </cell>
          <cell r="L79">
            <v>0</v>
          </cell>
          <cell r="M79">
            <v>0</v>
          </cell>
          <cell r="N79">
            <v>0</v>
          </cell>
          <cell r="O79">
            <v>0</v>
          </cell>
          <cell r="P79">
            <v>0</v>
          </cell>
          <cell r="R79">
            <v>0</v>
          </cell>
          <cell r="S79">
            <v>0</v>
          </cell>
          <cell r="T79">
            <v>0</v>
          </cell>
          <cell r="U79">
            <v>0</v>
          </cell>
          <cell r="V79">
            <v>0</v>
          </cell>
          <cell r="W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1.4</v>
          </cell>
          <cell r="AU79">
            <v>0.7</v>
          </cell>
          <cell r="AV79">
            <v>1.4</v>
          </cell>
          <cell r="AW79">
            <v>0</v>
          </cell>
          <cell r="AX79">
            <v>0</v>
          </cell>
          <cell r="AY79">
            <v>0</v>
          </cell>
          <cell r="AZ79">
            <v>0</v>
          </cell>
          <cell r="BA79">
            <v>0</v>
          </cell>
          <cell r="BB79">
            <v>3.4999999999999996</v>
          </cell>
          <cell r="BE79">
            <v>0</v>
          </cell>
          <cell r="BF79">
            <v>0</v>
          </cell>
          <cell r="BG79" t="e">
            <v>#VALUE!</v>
          </cell>
          <cell r="BH79">
            <v>0</v>
          </cell>
          <cell r="BI79">
            <v>0</v>
          </cell>
          <cell r="BJ79">
            <v>0</v>
          </cell>
          <cell r="BK79">
            <v>0</v>
          </cell>
          <cell r="BL79">
            <v>0</v>
          </cell>
          <cell r="BM79">
            <v>0</v>
          </cell>
          <cell r="BN79">
            <v>0</v>
          </cell>
          <cell r="BO79">
            <v>0</v>
          </cell>
          <cell r="BP79">
            <v>0</v>
          </cell>
          <cell r="BR79" t="e">
            <v>#VALUE!</v>
          </cell>
          <cell r="BS79">
            <v>0</v>
          </cell>
        </row>
        <row r="80">
          <cell r="B80" t="str">
            <v>GIPipe100</v>
          </cell>
          <cell r="G80">
            <v>0</v>
          </cell>
          <cell r="H80">
            <v>0</v>
          </cell>
          <cell r="K80">
            <v>0</v>
          </cell>
          <cell r="L80">
            <v>0</v>
          </cell>
          <cell r="M80">
            <v>0</v>
          </cell>
          <cell r="N80">
            <v>0</v>
          </cell>
          <cell r="O80">
            <v>0</v>
          </cell>
          <cell r="P80">
            <v>0</v>
          </cell>
          <cell r="Q80">
            <v>0.85</v>
          </cell>
          <cell r="R80">
            <v>0</v>
          </cell>
          <cell r="S80">
            <v>0</v>
          </cell>
          <cell r="U80">
            <v>0</v>
          </cell>
          <cell r="V80">
            <v>0</v>
          </cell>
          <cell r="W80">
            <v>0</v>
          </cell>
          <cell r="Y80">
            <v>0</v>
          </cell>
          <cell r="Z80">
            <v>0</v>
          </cell>
          <cell r="AA80">
            <v>0</v>
          </cell>
          <cell r="AB80">
            <v>0</v>
          </cell>
          <cell r="AC80">
            <v>0</v>
          </cell>
          <cell r="AD80">
            <v>0</v>
          </cell>
          <cell r="AE80">
            <v>0</v>
          </cell>
          <cell r="AF80">
            <v>0</v>
          </cell>
          <cell r="AH80">
            <v>0</v>
          </cell>
          <cell r="AI80">
            <v>0</v>
          </cell>
          <cell r="AJ80">
            <v>0</v>
          </cell>
          <cell r="AK80">
            <v>0</v>
          </cell>
          <cell r="AL80">
            <v>0</v>
          </cell>
          <cell r="AM80">
            <v>0</v>
          </cell>
          <cell r="AN80">
            <v>0</v>
          </cell>
          <cell r="AP80">
            <v>0</v>
          </cell>
          <cell r="AQ80">
            <v>0</v>
          </cell>
          <cell r="AR80">
            <v>1.4</v>
          </cell>
          <cell r="AS80">
            <v>0.7</v>
          </cell>
          <cell r="AT80">
            <v>0</v>
          </cell>
          <cell r="AU80">
            <v>0</v>
          </cell>
          <cell r="AV80">
            <v>0</v>
          </cell>
          <cell r="AW80">
            <v>0</v>
          </cell>
          <cell r="AX80">
            <v>0</v>
          </cell>
          <cell r="AY80">
            <v>0</v>
          </cell>
          <cell r="AZ80">
            <v>0</v>
          </cell>
          <cell r="BA80">
            <v>0</v>
          </cell>
          <cell r="BB80">
            <v>2.0999999999999996</v>
          </cell>
          <cell r="BE80">
            <v>0</v>
          </cell>
          <cell r="BF80">
            <v>0</v>
          </cell>
          <cell r="BG80" t="e">
            <v>#VALUE!</v>
          </cell>
          <cell r="BH80">
            <v>0</v>
          </cell>
          <cell r="BI80">
            <v>0</v>
          </cell>
          <cell r="BJ80">
            <v>0</v>
          </cell>
          <cell r="BK80">
            <v>0</v>
          </cell>
          <cell r="BL80">
            <v>3</v>
          </cell>
          <cell r="BM80">
            <v>0</v>
          </cell>
          <cell r="BN80">
            <v>0</v>
          </cell>
          <cell r="BO80">
            <v>0</v>
          </cell>
          <cell r="BP80">
            <v>3</v>
          </cell>
          <cell r="BR80" t="e">
            <v>#VALUE!</v>
          </cell>
          <cell r="BS80">
            <v>0</v>
          </cell>
        </row>
        <row r="81">
          <cell r="B81" t="str">
            <v>Reducer20</v>
          </cell>
          <cell r="H81">
            <v>0</v>
          </cell>
          <cell r="K81">
            <v>0</v>
          </cell>
          <cell r="L81">
            <v>0</v>
          </cell>
          <cell r="N81" t="e">
            <v>#VALUE!</v>
          </cell>
          <cell r="P81" t="e">
            <v>#VALUE!</v>
          </cell>
          <cell r="S81">
            <v>0</v>
          </cell>
          <cell r="W81">
            <v>0</v>
          </cell>
          <cell r="Z81">
            <v>0</v>
          </cell>
          <cell r="AA81">
            <v>0</v>
          </cell>
          <cell r="AE81">
            <v>0</v>
          </cell>
          <cell r="AI81" t="e">
            <v>#VALUE!</v>
          </cell>
          <cell r="AK81">
            <v>0</v>
          </cell>
          <cell r="AM81">
            <v>0</v>
          </cell>
          <cell r="BB81">
            <v>0</v>
          </cell>
          <cell r="BE81">
            <v>0</v>
          </cell>
          <cell r="BP81">
            <v>0</v>
          </cell>
          <cell r="BR81" t="e">
            <v>#VALUE!</v>
          </cell>
        </row>
        <row r="82">
          <cell r="B82" t="str">
            <v>Reducer25</v>
          </cell>
          <cell r="H82">
            <v>0</v>
          </cell>
          <cell r="K82">
            <v>0</v>
          </cell>
          <cell r="L82">
            <v>0</v>
          </cell>
          <cell r="N82" t="e">
            <v>#VALUE!</v>
          </cell>
          <cell r="P82" t="e">
            <v>#VALUE!</v>
          </cell>
          <cell r="S82">
            <v>0</v>
          </cell>
          <cell r="W82">
            <v>0</v>
          </cell>
          <cell r="Z82">
            <v>0</v>
          </cell>
          <cell r="AA82">
            <v>0</v>
          </cell>
          <cell r="AE82">
            <v>0</v>
          </cell>
          <cell r="AI82" t="e">
            <v>#VALUE!</v>
          </cell>
          <cell r="AK82">
            <v>0</v>
          </cell>
          <cell r="AM82">
            <v>0</v>
          </cell>
          <cell r="BB82">
            <v>0</v>
          </cell>
          <cell r="BE82">
            <v>0</v>
          </cell>
          <cell r="BP82">
            <v>0</v>
          </cell>
          <cell r="BR82" t="e">
            <v>#VALUE!</v>
          </cell>
        </row>
        <row r="83">
          <cell r="B83" t="str">
            <v>Reducer32</v>
          </cell>
          <cell r="H83">
            <v>0</v>
          </cell>
          <cell r="K83">
            <v>0</v>
          </cell>
          <cell r="L83">
            <v>0</v>
          </cell>
          <cell r="N83" t="e">
            <v>#VALUE!</v>
          </cell>
          <cell r="P83" t="e">
            <v>#VALUE!</v>
          </cell>
          <cell r="S83">
            <v>0</v>
          </cell>
          <cell r="W83">
            <v>0</v>
          </cell>
          <cell r="Z83">
            <v>0</v>
          </cell>
          <cell r="AA83">
            <v>0</v>
          </cell>
          <cell r="AE83">
            <v>0</v>
          </cell>
          <cell r="AI83" t="e">
            <v>#VALUE!</v>
          </cell>
          <cell r="AK83">
            <v>0</v>
          </cell>
          <cell r="AM83">
            <v>0</v>
          </cell>
          <cell r="BB83">
            <v>0</v>
          </cell>
          <cell r="BE83">
            <v>0</v>
          </cell>
          <cell r="BP83">
            <v>0</v>
          </cell>
          <cell r="BR83" t="e">
            <v>#VALUE!</v>
          </cell>
        </row>
        <row r="84">
          <cell r="B84" t="str">
            <v>Reducer40</v>
          </cell>
          <cell r="H84">
            <v>0</v>
          </cell>
          <cell r="K84">
            <v>0</v>
          </cell>
          <cell r="L84">
            <v>0</v>
          </cell>
          <cell r="N84" t="e">
            <v>#VALUE!</v>
          </cell>
          <cell r="P84" t="e">
            <v>#VALUE!</v>
          </cell>
          <cell r="S84">
            <v>0</v>
          </cell>
          <cell r="W84">
            <v>0</v>
          </cell>
          <cell r="Z84">
            <v>0</v>
          </cell>
          <cell r="AA84">
            <v>0</v>
          </cell>
          <cell r="AE84">
            <v>0</v>
          </cell>
          <cell r="AI84" t="e">
            <v>#VALUE!</v>
          </cell>
          <cell r="AK84">
            <v>0</v>
          </cell>
          <cell r="AM84">
            <v>0</v>
          </cell>
          <cell r="BB84">
            <v>0</v>
          </cell>
          <cell r="BE84">
            <v>0</v>
          </cell>
          <cell r="BP84">
            <v>0</v>
          </cell>
          <cell r="BR84" t="e">
            <v>#VALUE!</v>
          </cell>
        </row>
        <row r="85">
          <cell r="B85" t="str">
            <v>Reducer50</v>
          </cell>
          <cell r="H85">
            <v>0</v>
          </cell>
          <cell r="K85">
            <v>0</v>
          </cell>
          <cell r="L85">
            <v>0</v>
          </cell>
          <cell r="N85" t="e">
            <v>#VALUE!</v>
          </cell>
          <cell r="P85" t="e">
            <v>#VALUE!</v>
          </cell>
          <cell r="S85">
            <v>0</v>
          </cell>
          <cell r="W85">
            <v>0</v>
          </cell>
          <cell r="Z85">
            <v>0</v>
          </cell>
          <cell r="AA85">
            <v>0</v>
          </cell>
          <cell r="AE85">
            <v>0</v>
          </cell>
          <cell r="AI85" t="e">
            <v>#VALUE!</v>
          </cell>
          <cell r="AK85">
            <v>0</v>
          </cell>
          <cell r="AM85">
            <v>0</v>
          </cell>
          <cell r="BB85">
            <v>0</v>
          </cell>
          <cell r="BE85">
            <v>0</v>
          </cell>
          <cell r="BP85">
            <v>0</v>
          </cell>
          <cell r="BR85" t="e">
            <v>#VALUE!</v>
          </cell>
        </row>
        <row r="86">
          <cell r="B86" t="str">
            <v>Reducer65</v>
          </cell>
          <cell r="E86">
            <v>2</v>
          </cell>
          <cell r="H86">
            <v>2</v>
          </cell>
          <cell r="I86">
            <v>2</v>
          </cell>
          <cell r="K86">
            <v>0</v>
          </cell>
          <cell r="L86">
            <v>0</v>
          </cell>
          <cell r="N86" t="e">
            <v>#VALUE!</v>
          </cell>
          <cell r="P86" t="e">
            <v>#VALUE!</v>
          </cell>
          <cell r="S86">
            <v>0</v>
          </cell>
          <cell r="W86">
            <v>0</v>
          </cell>
          <cell r="Z86">
            <v>0</v>
          </cell>
          <cell r="AA86">
            <v>0</v>
          </cell>
          <cell r="AE86">
            <v>0</v>
          </cell>
          <cell r="AI86" t="e">
            <v>#VALUE!</v>
          </cell>
          <cell r="AK86">
            <v>0</v>
          </cell>
          <cell r="AM86">
            <v>0</v>
          </cell>
          <cell r="BB86">
            <v>0</v>
          </cell>
          <cell r="BE86">
            <v>0</v>
          </cell>
          <cell r="BP86">
            <v>0</v>
          </cell>
          <cell r="BR86" t="e">
            <v>#VALUE!</v>
          </cell>
        </row>
        <row r="87">
          <cell r="B87" t="str">
            <v>Reducer80</v>
          </cell>
          <cell r="H87">
            <v>0</v>
          </cell>
          <cell r="K87">
            <v>0</v>
          </cell>
          <cell r="L87">
            <v>0</v>
          </cell>
          <cell r="N87" t="e">
            <v>#VALUE!</v>
          </cell>
          <cell r="P87" t="e">
            <v>#VALUE!</v>
          </cell>
          <cell r="S87">
            <v>0</v>
          </cell>
          <cell r="W87">
            <v>0</v>
          </cell>
          <cell r="Z87">
            <v>0</v>
          </cell>
          <cell r="AA87">
            <v>0</v>
          </cell>
          <cell r="AE87">
            <v>0</v>
          </cell>
          <cell r="AI87" t="e">
            <v>#VALUE!</v>
          </cell>
          <cell r="AK87">
            <v>0</v>
          </cell>
          <cell r="AM87">
            <v>0</v>
          </cell>
          <cell r="BB87">
            <v>0</v>
          </cell>
          <cell r="BE87">
            <v>0</v>
          </cell>
          <cell r="BP87">
            <v>0</v>
          </cell>
          <cell r="BR87" t="e">
            <v>#VALUE!</v>
          </cell>
        </row>
        <row r="88">
          <cell r="B88" t="str">
            <v>Reducer100</v>
          </cell>
          <cell r="E88">
            <v>0</v>
          </cell>
          <cell r="H88">
            <v>0</v>
          </cell>
          <cell r="I88">
            <v>0</v>
          </cell>
          <cell r="K88">
            <v>0</v>
          </cell>
          <cell r="L88">
            <v>0</v>
          </cell>
          <cell r="N88" t="e">
            <v>#VALUE!</v>
          </cell>
          <cell r="P88" t="e">
            <v>#VALUE!</v>
          </cell>
          <cell r="S88">
            <v>0</v>
          </cell>
          <cell r="W88">
            <v>0</v>
          </cell>
          <cell r="Z88">
            <v>0</v>
          </cell>
          <cell r="AA88">
            <v>0</v>
          </cell>
          <cell r="AE88">
            <v>0</v>
          </cell>
          <cell r="AI88" t="e">
            <v>#VALUE!</v>
          </cell>
          <cell r="AK88">
            <v>0</v>
          </cell>
          <cell r="AM88">
            <v>0</v>
          </cell>
          <cell r="BB88">
            <v>0</v>
          </cell>
          <cell r="BE88">
            <v>0</v>
          </cell>
          <cell r="BP88">
            <v>0</v>
          </cell>
          <cell r="BR88" t="e">
            <v>#VALUE!</v>
          </cell>
        </row>
        <row r="89">
          <cell r="B89" t="str">
            <v>Socket15</v>
          </cell>
          <cell r="H89">
            <v>0</v>
          </cell>
          <cell r="L89">
            <v>0</v>
          </cell>
          <cell r="N89" t="e">
            <v>#VALUE!</v>
          </cell>
          <cell r="P89" t="e">
            <v>#VALUE!</v>
          </cell>
          <cell r="S89">
            <v>0</v>
          </cell>
          <cell r="W89">
            <v>0</v>
          </cell>
          <cell r="AA89">
            <v>0</v>
          </cell>
          <cell r="AB89">
            <v>1</v>
          </cell>
          <cell r="AD89">
            <v>1</v>
          </cell>
          <cell r="AE89">
            <v>0</v>
          </cell>
          <cell r="AI89" t="e">
            <v>#VALUE!</v>
          </cell>
          <cell r="AN89">
            <v>0</v>
          </cell>
          <cell r="AQ89">
            <v>0</v>
          </cell>
          <cell r="BB89">
            <v>0</v>
          </cell>
          <cell r="BE89">
            <v>0</v>
          </cell>
          <cell r="BP89">
            <v>0</v>
          </cell>
          <cell r="BR89" t="e">
            <v>#VALUE!</v>
          </cell>
        </row>
        <row r="90">
          <cell r="B90" t="str">
            <v>Socket20</v>
          </cell>
          <cell r="H90">
            <v>0</v>
          </cell>
          <cell r="L90">
            <v>0</v>
          </cell>
          <cell r="N90" t="e">
            <v>#VALUE!</v>
          </cell>
          <cell r="P90" t="e">
            <v>#VALUE!</v>
          </cell>
          <cell r="S90">
            <v>0</v>
          </cell>
          <cell r="W90">
            <v>0</v>
          </cell>
          <cell r="AA90">
            <v>0</v>
          </cell>
          <cell r="AB90">
            <v>0</v>
          </cell>
          <cell r="AD90">
            <v>0</v>
          </cell>
          <cell r="AE90">
            <v>0</v>
          </cell>
          <cell r="AI90" t="e">
            <v>#VALUE!</v>
          </cell>
          <cell r="AN90">
            <v>0</v>
          </cell>
          <cell r="AQ90">
            <v>0</v>
          </cell>
          <cell r="BB90">
            <v>0</v>
          </cell>
          <cell r="BE90">
            <v>0</v>
          </cell>
          <cell r="BP90">
            <v>0</v>
          </cell>
          <cell r="BR90" t="e">
            <v>#VALUE!</v>
          </cell>
        </row>
        <row r="91">
          <cell r="B91" t="str">
            <v>Socket25</v>
          </cell>
          <cell r="H91">
            <v>0</v>
          </cell>
          <cell r="L91">
            <v>0</v>
          </cell>
          <cell r="N91" t="e">
            <v>#VALUE!</v>
          </cell>
          <cell r="P91" t="e">
            <v>#VALUE!</v>
          </cell>
          <cell r="S91">
            <v>0</v>
          </cell>
          <cell r="W91">
            <v>0</v>
          </cell>
          <cell r="AA91">
            <v>0</v>
          </cell>
          <cell r="AB91">
            <v>0</v>
          </cell>
          <cell r="AD91">
            <v>0</v>
          </cell>
          <cell r="AE91">
            <v>0</v>
          </cell>
          <cell r="AI91" t="e">
            <v>#VALUE!</v>
          </cell>
          <cell r="AN91">
            <v>0</v>
          </cell>
          <cell r="AQ91">
            <v>0</v>
          </cell>
          <cell r="BB91">
            <v>0</v>
          </cell>
          <cell r="BE91">
            <v>0</v>
          </cell>
          <cell r="BP91">
            <v>0</v>
          </cell>
          <cell r="BR91" t="e">
            <v>#VALUE!</v>
          </cell>
        </row>
        <row r="92">
          <cell r="B92" t="str">
            <v>Socket32</v>
          </cell>
          <cell r="H92">
            <v>0</v>
          </cell>
          <cell r="L92">
            <v>0</v>
          </cell>
          <cell r="N92" t="e">
            <v>#VALUE!</v>
          </cell>
          <cell r="P92" t="e">
            <v>#VALUE!</v>
          </cell>
          <cell r="S92">
            <v>0</v>
          </cell>
          <cell r="W92">
            <v>0</v>
          </cell>
          <cell r="AA92">
            <v>0</v>
          </cell>
          <cell r="AB92">
            <v>0</v>
          </cell>
          <cell r="AD92">
            <v>0</v>
          </cell>
          <cell r="AE92">
            <v>0</v>
          </cell>
          <cell r="AI92" t="e">
            <v>#VALUE!</v>
          </cell>
          <cell r="AN92">
            <v>0</v>
          </cell>
          <cell r="AQ92">
            <v>0</v>
          </cell>
          <cell r="BB92">
            <v>0</v>
          </cell>
          <cell r="BE92">
            <v>0</v>
          </cell>
          <cell r="BP92">
            <v>0</v>
          </cell>
          <cell r="BR92" t="e">
            <v>#VALUE!</v>
          </cell>
        </row>
        <row r="93">
          <cell r="B93" t="str">
            <v>Socket40</v>
          </cell>
          <cell r="H93">
            <v>0</v>
          </cell>
          <cell r="L93">
            <v>0</v>
          </cell>
          <cell r="N93" t="e">
            <v>#VALUE!</v>
          </cell>
          <cell r="P93" t="e">
            <v>#VALUE!</v>
          </cell>
          <cell r="S93">
            <v>0</v>
          </cell>
          <cell r="W93">
            <v>0</v>
          </cell>
          <cell r="AA93">
            <v>0</v>
          </cell>
          <cell r="AB93">
            <v>0</v>
          </cell>
          <cell r="AD93">
            <v>0</v>
          </cell>
          <cell r="AE93">
            <v>0</v>
          </cell>
          <cell r="AI93" t="e">
            <v>#VALUE!</v>
          </cell>
          <cell r="AN93">
            <v>0</v>
          </cell>
          <cell r="AQ93">
            <v>0</v>
          </cell>
          <cell r="BB93">
            <v>0</v>
          </cell>
          <cell r="BE93">
            <v>0</v>
          </cell>
          <cell r="BP93">
            <v>0</v>
          </cell>
          <cell r="BR93" t="e">
            <v>#VALUE!</v>
          </cell>
        </row>
        <row r="94">
          <cell r="B94" t="str">
            <v>Socket50</v>
          </cell>
          <cell r="H94">
            <v>0</v>
          </cell>
          <cell r="L94">
            <v>0</v>
          </cell>
          <cell r="N94" t="e">
            <v>#VALUE!</v>
          </cell>
          <cell r="P94" t="e">
            <v>#VALUE!</v>
          </cell>
          <cell r="S94">
            <v>0</v>
          </cell>
          <cell r="W94">
            <v>0</v>
          </cell>
          <cell r="X94">
            <v>1</v>
          </cell>
          <cell r="AA94">
            <v>0</v>
          </cell>
          <cell r="AB94">
            <v>0</v>
          </cell>
          <cell r="AD94">
            <v>0</v>
          </cell>
          <cell r="AE94">
            <v>0</v>
          </cell>
          <cell r="AI94" t="e">
            <v>#VALUE!</v>
          </cell>
          <cell r="AN94">
            <v>0</v>
          </cell>
          <cell r="AQ94">
            <v>0</v>
          </cell>
          <cell r="BB94">
            <v>0</v>
          </cell>
          <cell r="BE94">
            <v>0</v>
          </cell>
          <cell r="BP94">
            <v>0</v>
          </cell>
          <cell r="BR94" t="e">
            <v>#VALUE!</v>
          </cell>
        </row>
        <row r="95">
          <cell r="B95" t="str">
            <v>Socket65</v>
          </cell>
          <cell r="H95">
            <v>0</v>
          </cell>
          <cell r="L95">
            <v>0</v>
          </cell>
          <cell r="N95" t="e">
            <v>#VALUE!</v>
          </cell>
          <cell r="P95" t="e">
            <v>#VALUE!</v>
          </cell>
          <cell r="S95">
            <v>0</v>
          </cell>
          <cell r="W95">
            <v>0</v>
          </cell>
          <cell r="AA95">
            <v>0</v>
          </cell>
          <cell r="AB95">
            <v>0</v>
          </cell>
          <cell r="AD95">
            <v>0</v>
          </cell>
          <cell r="AE95">
            <v>0</v>
          </cell>
          <cell r="AI95" t="e">
            <v>#VALUE!</v>
          </cell>
          <cell r="AN95">
            <v>0</v>
          </cell>
          <cell r="AQ95">
            <v>0</v>
          </cell>
          <cell r="BB95">
            <v>0</v>
          </cell>
          <cell r="BE95">
            <v>0</v>
          </cell>
          <cell r="BP95">
            <v>0</v>
          </cell>
          <cell r="BR95" t="e">
            <v>#VALUE!</v>
          </cell>
        </row>
        <row r="96">
          <cell r="B96" t="str">
            <v>Socket80</v>
          </cell>
          <cell r="H96">
            <v>0</v>
          </cell>
          <cell r="L96">
            <v>0</v>
          </cell>
          <cell r="N96" t="e">
            <v>#VALUE!</v>
          </cell>
          <cell r="P96" t="e">
            <v>#VALUE!</v>
          </cell>
          <cell r="S96">
            <v>0</v>
          </cell>
          <cell r="W96">
            <v>0</v>
          </cell>
          <cell r="X96">
            <v>0</v>
          </cell>
          <cell r="AA96">
            <v>0</v>
          </cell>
          <cell r="AB96">
            <v>0</v>
          </cell>
          <cell r="AD96">
            <v>0</v>
          </cell>
          <cell r="AE96">
            <v>0</v>
          </cell>
          <cell r="AI96" t="e">
            <v>#VALUE!</v>
          </cell>
          <cell r="AN96">
            <v>0</v>
          </cell>
          <cell r="AQ96">
            <v>0</v>
          </cell>
          <cell r="BB96">
            <v>0</v>
          </cell>
          <cell r="BE96">
            <v>0</v>
          </cell>
          <cell r="BP96">
            <v>0</v>
          </cell>
          <cell r="BR96" t="e">
            <v>#VALUE!</v>
          </cell>
        </row>
        <row r="97">
          <cell r="B97" t="str">
            <v>Socket100</v>
          </cell>
          <cell r="H97">
            <v>0</v>
          </cell>
          <cell r="L97">
            <v>0</v>
          </cell>
          <cell r="N97" t="e">
            <v>#VALUE!</v>
          </cell>
          <cell r="P97" t="e">
            <v>#VALUE!</v>
          </cell>
          <cell r="S97">
            <v>0</v>
          </cell>
          <cell r="W97">
            <v>0</v>
          </cell>
          <cell r="AA97">
            <v>0</v>
          </cell>
          <cell r="AB97">
            <v>0</v>
          </cell>
          <cell r="AD97">
            <v>0</v>
          </cell>
          <cell r="AE97">
            <v>0</v>
          </cell>
          <cell r="AI97" t="e">
            <v>#VALUE!</v>
          </cell>
          <cell r="AN97">
            <v>0</v>
          </cell>
          <cell r="AQ97">
            <v>0</v>
          </cell>
          <cell r="BB97">
            <v>0</v>
          </cell>
          <cell r="BE97">
            <v>0</v>
          </cell>
          <cell r="BP97">
            <v>0</v>
          </cell>
          <cell r="BR97" t="e">
            <v>#VALUE!</v>
          </cell>
        </row>
        <row r="98">
          <cell r="B98" t="str">
            <v>UnequalTee20</v>
          </cell>
          <cell r="G98">
            <v>0</v>
          </cell>
          <cell r="H98">
            <v>0</v>
          </cell>
          <cell r="K98">
            <v>0</v>
          </cell>
          <cell r="L98">
            <v>0</v>
          </cell>
          <cell r="N98" t="e">
            <v>#VALUE!</v>
          </cell>
          <cell r="P98" t="e">
            <v>#VALUE!</v>
          </cell>
          <cell r="S98">
            <v>0</v>
          </cell>
          <cell r="W98">
            <v>0</v>
          </cell>
          <cell r="AA98">
            <v>0</v>
          </cell>
          <cell r="AD98">
            <v>0</v>
          </cell>
          <cell r="AE98">
            <v>0</v>
          </cell>
          <cell r="AI98" t="e">
            <v>#VALUE!</v>
          </cell>
          <cell r="AR98">
            <v>0</v>
          </cell>
          <cell r="AT98">
            <v>0</v>
          </cell>
          <cell r="AV98">
            <v>0</v>
          </cell>
          <cell r="AX98">
            <v>0</v>
          </cell>
          <cell r="AZ98">
            <v>0</v>
          </cell>
          <cell r="BB98">
            <v>0</v>
          </cell>
          <cell r="BC98">
            <v>0</v>
          </cell>
          <cell r="BE98">
            <v>0</v>
          </cell>
          <cell r="BP98">
            <v>0</v>
          </cell>
          <cell r="BR98" t="e">
            <v>#VALUE!</v>
          </cell>
        </row>
        <row r="99">
          <cell r="B99" t="str">
            <v>UnequalTee25</v>
          </cell>
          <cell r="G99">
            <v>0</v>
          </cell>
          <cell r="H99">
            <v>0</v>
          </cell>
          <cell r="K99">
            <v>0</v>
          </cell>
          <cell r="L99">
            <v>0</v>
          </cell>
          <cell r="N99" t="e">
            <v>#VALUE!</v>
          </cell>
          <cell r="P99" t="e">
            <v>#VALUE!</v>
          </cell>
          <cell r="S99">
            <v>0</v>
          </cell>
          <cell r="W99">
            <v>0</v>
          </cell>
          <cell r="AA99">
            <v>0</v>
          </cell>
          <cell r="AD99">
            <v>0</v>
          </cell>
          <cell r="AE99">
            <v>0</v>
          </cell>
          <cell r="AI99" t="e">
            <v>#VALUE!</v>
          </cell>
          <cell r="AK99">
            <v>0</v>
          </cell>
          <cell r="AM99">
            <v>0</v>
          </cell>
          <cell r="AR99">
            <v>0</v>
          </cell>
          <cell r="AT99">
            <v>0</v>
          </cell>
          <cell r="AV99">
            <v>0</v>
          </cell>
          <cell r="AX99">
            <v>0</v>
          </cell>
          <cell r="AZ99">
            <v>0</v>
          </cell>
          <cell r="BB99">
            <v>0</v>
          </cell>
          <cell r="BC99">
            <v>0</v>
          </cell>
          <cell r="BE99">
            <v>0</v>
          </cell>
          <cell r="BP99">
            <v>0</v>
          </cell>
          <cell r="BR99" t="e">
            <v>#VALUE!</v>
          </cell>
        </row>
        <row r="100">
          <cell r="B100" t="str">
            <v>UnequalTee32</v>
          </cell>
          <cell r="G100">
            <v>0</v>
          </cell>
          <cell r="H100">
            <v>0</v>
          </cell>
          <cell r="K100">
            <v>0</v>
          </cell>
          <cell r="L100">
            <v>0</v>
          </cell>
          <cell r="N100" t="e">
            <v>#VALUE!</v>
          </cell>
          <cell r="P100" t="e">
            <v>#VALUE!</v>
          </cell>
          <cell r="S100">
            <v>0</v>
          </cell>
          <cell r="W100">
            <v>0</v>
          </cell>
          <cell r="AA100">
            <v>0</v>
          </cell>
          <cell r="AD100">
            <v>0</v>
          </cell>
          <cell r="AE100">
            <v>0</v>
          </cell>
          <cell r="AI100" t="e">
            <v>#VALUE!</v>
          </cell>
          <cell r="AK100">
            <v>0</v>
          </cell>
          <cell r="AM100">
            <v>0</v>
          </cell>
          <cell r="AR100">
            <v>0</v>
          </cell>
          <cell r="AT100">
            <v>0</v>
          </cell>
          <cell r="AV100">
            <v>0</v>
          </cell>
          <cell r="AX100">
            <v>0</v>
          </cell>
          <cell r="AZ100">
            <v>0</v>
          </cell>
          <cell r="BB100">
            <v>0</v>
          </cell>
          <cell r="BC100">
            <v>0</v>
          </cell>
          <cell r="BE100">
            <v>0</v>
          </cell>
          <cell r="BP100">
            <v>0</v>
          </cell>
          <cell r="BR100" t="e">
            <v>#VALUE!</v>
          </cell>
        </row>
        <row r="101">
          <cell r="B101" t="str">
            <v>UnequalTee40</v>
          </cell>
          <cell r="G101">
            <v>0</v>
          </cell>
          <cell r="H101">
            <v>0</v>
          </cell>
          <cell r="K101">
            <v>0</v>
          </cell>
          <cell r="L101">
            <v>0</v>
          </cell>
          <cell r="N101" t="e">
            <v>#VALUE!</v>
          </cell>
          <cell r="P101" t="e">
            <v>#VALUE!</v>
          </cell>
          <cell r="S101">
            <v>0</v>
          </cell>
          <cell r="W101">
            <v>0</v>
          </cell>
          <cell r="AA101">
            <v>0</v>
          </cell>
          <cell r="AD101">
            <v>0</v>
          </cell>
          <cell r="AE101">
            <v>0</v>
          </cell>
          <cell r="AI101" t="e">
            <v>#VALUE!</v>
          </cell>
          <cell r="AK101">
            <v>0</v>
          </cell>
          <cell r="AM101">
            <v>0</v>
          </cell>
          <cell r="AR101">
            <v>0</v>
          </cell>
          <cell r="AT101">
            <v>0</v>
          </cell>
          <cell r="AV101">
            <v>0</v>
          </cell>
          <cell r="AX101">
            <v>0</v>
          </cell>
          <cell r="AZ101">
            <v>0</v>
          </cell>
          <cell r="BB101">
            <v>0</v>
          </cell>
          <cell r="BC101">
            <v>1</v>
          </cell>
          <cell r="BE101">
            <v>1</v>
          </cell>
          <cell r="BP101">
            <v>0</v>
          </cell>
          <cell r="BR101" t="e">
            <v>#VALUE!</v>
          </cell>
        </row>
        <row r="102">
          <cell r="B102" t="str">
            <v>UnequalTee50</v>
          </cell>
          <cell r="G102">
            <v>1</v>
          </cell>
          <cell r="H102">
            <v>1</v>
          </cell>
          <cell r="K102">
            <v>0</v>
          </cell>
          <cell r="L102">
            <v>0</v>
          </cell>
          <cell r="N102" t="e">
            <v>#VALUE!</v>
          </cell>
          <cell r="P102" t="e">
            <v>#VALUE!</v>
          </cell>
          <cell r="S102">
            <v>0</v>
          </cell>
          <cell r="W102">
            <v>0</v>
          </cell>
          <cell r="AA102">
            <v>0</v>
          </cell>
          <cell r="AD102">
            <v>0</v>
          </cell>
          <cell r="AE102">
            <v>0</v>
          </cell>
          <cell r="AI102" t="e">
            <v>#VALUE!</v>
          </cell>
          <cell r="AK102">
            <v>0</v>
          </cell>
          <cell r="AM102">
            <v>0</v>
          </cell>
          <cell r="AR102">
            <v>0</v>
          </cell>
          <cell r="AT102">
            <v>0</v>
          </cell>
          <cell r="AV102">
            <v>0</v>
          </cell>
          <cell r="AX102">
            <v>0</v>
          </cell>
          <cell r="AZ102">
            <v>0</v>
          </cell>
          <cell r="BB102">
            <v>0</v>
          </cell>
          <cell r="BC102">
            <v>0</v>
          </cell>
          <cell r="BE102">
            <v>0</v>
          </cell>
          <cell r="BP102">
            <v>0</v>
          </cell>
          <cell r="BR102" t="e">
            <v>#VALUE!</v>
          </cell>
        </row>
        <row r="103">
          <cell r="B103" t="str">
            <v>UnequalTee65</v>
          </cell>
          <cell r="G103">
            <v>0</v>
          </cell>
          <cell r="H103">
            <v>0</v>
          </cell>
          <cell r="K103">
            <v>0</v>
          </cell>
          <cell r="L103">
            <v>0</v>
          </cell>
          <cell r="N103" t="e">
            <v>#VALUE!</v>
          </cell>
          <cell r="P103" t="e">
            <v>#VALUE!</v>
          </cell>
          <cell r="S103">
            <v>0</v>
          </cell>
          <cell r="W103">
            <v>0</v>
          </cell>
          <cell r="AA103">
            <v>0</v>
          </cell>
          <cell r="AD103">
            <v>0</v>
          </cell>
          <cell r="AE103">
            <v>0</v>
          </cell>
          <cell r="AI103" t="e">
            <v>#VALUE!</v>
          </cell>
          <cell r="AK103">
            <v>0</v>
          </cell>
          <cell r="AM103">
            <v>0</v>
          </cell>
          <cell r="AR103">
            <v>0</v>
          </cell>
          <cell r="AT103">
            <v>0</v>
          </cell>
          <cell r="AV103">
            <v>0</v>
          </cell>
          <cell r="AX103">
            <v>1</v>
          </cell>
          <cell r="AZ103">
            <v>1</v>
          </cell>
          <cell r="BB103">
            <v>2</v>
          </cell>
          <cell r="BC103">
            <v>0</v>
          </cell>
          <cell r="BE103">
            <v>0</v>
          </cell>
          <cell r="BP103">
            <v>0</v>
          </cell>
          <cell r="BR103" t="e">
            <v>#VALUE!</v>
          </cell>
        </row>
        <row r="104">
          <cell r="B104" t="str">
            <v>UnequalTee80</v>
          </cell>
          <cell r="G104">
            <v>0</v>
          </cell>
          <cell r="H104">
            <v>0</v>
          </cell>
          <cell r="K104">
            <v>0</v>
          </cell>
          <cell r="L104">
            <v>0</v>
          </cell>
          <cell r="N104" t="e">
            <v>#VALUE!</v>
          </cell>
          <cell r="P104" t="e">
            <v>#VALUE!</v>
          </cell>
          <cell r="S104">
            <v>0</v>
          </cell>
          <cell r="W104">
            <v>0</v>
          </cell>
          <cell r="AA104">
            <v>0</v>
          </cell>
          <cell r="AD104">
            <v>0</v>
          </cell>
          <cell r="AE104">
            <v>0</v>
          </cell>
          <cell r="AI104" t="e">
            <v>#VALUE!</v>
          </cell>
          <cell r="AK104">
            <v>0</v>
          </cell>
          <cell r="AM104">
            <v>0</v>
          </cell>
          <cell r="AR104">
            <v>0</v>
          </cell>
          <cell r="AT104">
            <v>1</v>
          </cell>
          <cell r="AV104">
            <v>1</v>
          </cell>
          <cell r="AX104">
            <v>0</v>
          </cell>
          <cell r="AZ104">
            <v>0</v>
          </cell>
          <cell r="BB104">
            <v>2</v>
          </cell>
          <cell r="BC104">
            <v>0</v>
          </cell>
          <cell r="BE104">
            <v>0</v>
          </cell>
          <cell r="BP104">
            <v>0</v>
          </cell>
          <cell r="BR104" t="e">
            <v>#VALUE!</v>
          </cell>
        </row>
        <row r="105">
          <cell r="B105" t="str">
            <v>UnequalTee100</v>
          </cell>
          <cell r="G105">
            <v>0</v>
          </cell>
          <cell r="H105">
            <v>0</v>
          </cell>
          <cell r="K105">
            <v>0</v>
          </cell>
          <cell r="L105">
            <v>0</v>
          </cell>
          <cell r="N105" t="e">
            <v>#VALUE!</v>
          </cell>
          <cell r="P105" t="e">
            <v>#VALUE!</v>
          </cell>
          <cell r="S105">
            <v>0</v>
          </cell>
          <cell r="W105">
            <v>0</v>
          </cell>
          <cell r="AA105">
            <v>0</v>
          </cell>
          <cell r="AD105">
            <v>0</v>
          </cell>
          <cell r="AE105">
            <v>0</v>
          </cell>
          <cell r="AI105" t="e">
            <v>#VALUE!</v>
          </cell>
          <cell r="AK105">
            <v>0</v>
          </cell>
          <cell r="AM105">
            <v>0</v>
          </cell>
          <cell r="AR105">
            <v>1</v>
          </cell>
          <cell r="AT105">
            <v>0</v>
          </cell>
          <cell r="AV105">
            <v>0</v>
          </cell>
          <cell r="AX105">
            <v>0</v>
          </cell>
          <cell r="AZ105">
            <v>0</v>
          </cell>
          <cell r="BB105">
            <v>1</v>
          </cell>
          <cell r="BC105">
            <v>0</v>
          </cell>
          <cell r="BE105">
            <v>0</v>
          </cell>
          <cell r="BP105">
            <v>0</v>
          </cell>
          <cell r="BR105" t="e">
            <v>#VALUE!</v>
          </cell>
        </row>
        <row r="106">
          <cell r="B106" t="str">
            <v>Union15</v>
          </cell>
          <cell r="G106">
            <v>0</v>
          </cell>
          <cell r="H106">
            <v>0</v>
          </cell>
          <cell r="K106">
            <v>0</v>
          </cell>
          <cell r="L106">
            <v>0</v>
          </cell>
          <cell r="N106" t="e">
            <v>#VALUE!</v>
          </cell>
          <cell r="O106">
            <v>0</v>
          </cell>
          <cell r="P106">
            <v>0</v>
          </cell>
          <cell r="S106">
            <v>0</v>
          </cell>
          <cell r="W106">
            <v>0</v>
          </cell>
          <cell r="Y106">
            <v>0</v>
          </cell>
          <cell r="Z106">
            <v>1</v>
          </cell>
          <cell r="AA106">
            <v>0</v>
          </cell>
          <cell r="AB106">
            <v>0</v>
          </cell>
          <cell r="AD106">
            <v>1</v>
          </cell>
          <cell r="AE106">
            <v>0</v>
          </cell>
          <cell r="AI106" t="e">
            <v>#VALUE!</v>
          </cell>
          <cell r="AR106">
            <v>0</v>
          </cell>
          <cell r="AS106">
            <v>0</v>
          </cell>
          <cell r="AT106">
            <v>0</v>
          </cell>
          <cell r="AU106">
            <v>0</v>
          </cell>
          <cell r="AV106">
            <v>0</v>
          </cell>
          <cell r="AW106">
            <v>0</v>
          </cell>
          <cell r="AX106">
            <v>0</v>
          </cell>
          <cell r="AY106">
            <v>0</v>
          </cell>
          <cell r="AZ106">
            <v>0</v>
          </cell>
          <cell r="BA106">
            <v>0</v>
          </cell>
          <cell r="BB106">
            <v>0</v>
          </cell>
          <cell r="BE106">
            <v>0</v>
          </cell>
          <cell r="BF106">
            <v>0</v>
          </cell>
          <cell r="BG106" t="e">
            <v>#VALUE!</v>
          </cell>
          <cell r="BP106">
            <v>0</v>
          </cell>
          <cell r="BR106" t="e">
            <v>#VALUE!</v>
          </cell>
        </row>
        <row r="107">
          <cell r="B107" t="str">
            <v>Union20</v>
          </cell>
          <cell r="G107">
            <v>0</v>
          </cell>
          <cell r="H107">
            <v>0</v>
          </cell>
          <cell r="K107">
            <v>0</v>
          </cell>
          <cell r="L107">
            <v>0</v>
          </cell>
          <cell r="N107" t="e">
            <v>#VALUE!</v>
          </cell>
          <cell r="O107">
            <v>0</v>
          </cell>
          <cell r="P107">
            <v>0</v>
          </cell>
          <cell r="R107">
            <v>0</v>
          </cell>
          <cell r="S107">
            <v>0</v>
          </cell>
          <cell r="W107">
            <v>0</v>
          </cell>
          <cell r="Y107">
            <v>0</v>
          </cell>
          <cell r="Z107">
            <v>0</v>
          </cell>
          <cell r="AA107">
            <v>0</v>
          </cell>
          <cell r="AB107">
            <v>0</v>
          </cell>
          <cell r="AD107">
            <v>0</v>
          </cell>
          <cell r="AE107">
            <v>0</v>
          </cell>
          <cell r="AI107" t="e">
            <v>#VALUE!</v>
          </cell>
          <cell r="AR107">
            <v>0</v>
          </cell>
          <cell r="AS107">
            <v>0</v>
          </cell>
          <cell r="AT107">
            <v>0</v>
          </cell>
          <cell r="AU107">
            <v>0</v>
          </cell>
          <cell r="AV107">
            <v>0</v>
          </cell>
          <cell r="AW107">
            <v>0</v>
          </cell>
          <cell r="AX107">
            <v>0</v>
          </cell>
          <cell r="AY107">
            <v>0</v>
          </cell>
          <cell r="AZ107">
            <v>0</v>
          </cell>
          <cell r="BA107">
            <v>0</v>
          </cell>
          <cell r="BB107">
            <v>0</v>
          </cell>
          <cell r="BE107">
            <v>0</v>
          </cell>
          <cell r="BF107">
            <v>0</v>
          </cell>
          <cell r="BG107" t="e">
            <v>#VALUE!</v>
          </cell>
          <cell r="BP107">
            <v>0</v>
          </cell>
          <cell r="BR107" t="e">
            <v>#VALUE!</v>
          </cell>
        </row>
        <row r="108">
          <cell r="B108" t="str">
            <v>Union25</v>
          </cell>
          <cell r="G108">
            <v>0</v>
          </cell>
          <cell r="H108">
            <v>0</v>
          </cell>
          <cell r="K108">
            <v>0</v>
          </cell>
          <cell r="L108">
            <v>0</v>
          </cell>
          <cell r="N108" t="e">
            <v>#VALUE!</v>
          </cell>
          <cell r="O108">
            <v>0</v>
          </cell>
          <cell r="P108">
            <v>0</v>
          </cell>
          <cell r="R108">
            <v>0</v>
          </cell>
          <cell r="S108">
            <v>0</v>
          </cell>
          <cell r="W108">
            <v>0</v>
          </cell>
          <cell r="Y108">
            <v>0</v>
          </cell>
          <cell r="Z108">
            <v>0</v>
          </cell>
          <cell r="AA108">
            <v>0</v>
          </cell>
          <cell r="AB108">
            <v>0</v>
          </cell>
          <cell r="AD108">
            <v>0</v>
          </cell>
          <cell r="AE108">
            <v>0</v>
          </cell>
          <cell r="AI108" t="e">
            <v>#VALUE!</v>
          </cell>
          <cell r="AR108">
            <v>0</v>
          </cell>
          <cell r="AS108">
            <v>0</v>
          </cell>
          <cell r="AT108">
            <v>0</v>
          </cell>
          <cell r="AU108">
            <v>0</v>
          </cell>
          <cell r="AV108">
            <v>0</v>
          </cell>
          <cell r="AW108">
            <v>0</v>
          </cell>
          <cell r="AX108">
            <v>0</v>
          </cell>
          <cell r="AY108">
            <v>0</v>
          </cell>
          <cell r="AZ108">
            <v>0</v>
          </cell>
          <cell r="BA108">
            <v>0</v>
          </cell>
          <cell r="BB108">
            <v>0</v>
          </cell>
          <cell r="BE108">
            <v>0</v>
          </cell>
          <cell r="BF108">
            <v>0</v>
          </cell>
          <cell r="BG108" t="e">
            <v>#VALUE!</v>
          </cell>
          <cell r="BP108">
            <v>0</v>
          </cell>
          <cell r="BR108" t="e">
            <v>#VALUE!</v>
          </cell>
        </row>
        <row r="109">
          <cell r="B109" t="str">
            <v>Union32</v>
          </cell>
          <cell r="G109">
            <v>0</v>
          </cell>
          <cell r="H109">
            <v>0</v>
          </cell>
          <cell r="K109">
            <v>0</v>
          </cell>
          <cell r="L109">
            <v>0</v>
          </cell>
          <cell r="N109" t="e">
            <v>#VALUE!</v>
          </cell>
          <cell r="O109">
            <v>0</v>
          </cell>
          <cell r="P109">
            <v>0</v>
          </cell>
          <cell r="R109">
            <v>0</v>
          </cell>
          <cell r="S109">
            <v>0</v>
          </cell>
          <cell r="W109">
            <v>0</v>
          </cell>
          <cell r="Y109">
            <v>0</v>
          </cell>
          <cell r="Z109">
            <v>0</v>
          </cell>
          <cell r="AA109">
            <v>0</v>
          </cell>
          <cell r="AB109">
            <v>0</v>
          </cell>
          <cell r="AD109">
            <v>0</v>
          </cell>
          <cell r="AE109">
            <v>0</v>
          </cell>
          <cell r="AI109" t="e">
            <v>#VALUE!</v>
          </cell>
          <cell r="AR109">
            <v>0</v>
          </cell>
          <cell r="AS109">
            <v>0</v>
          </cell>
          <cell r="AT109">
            <v>0</v>
          </cell>
          <cell r="AU109">
            <v>0</v>
          </cell>
          <cell r="AV109">
            <v>0</v>
          </cell>
          <cell r="AW109">
            <v>0</v>
          </cell>
          <cell r="AX109">
            <v>0</v>
          </cell>
          <cell r="AY109">
            <v>0</v>
          </cell>
          <cell r="AZ109">
            <v>0</v>
          </cell>
          <cell r="BA109">
            <v>0</v>
          </cell>
          <cell r="BB109">
            <v>0</v>
          </cell>
          <cell r="BE109">
            <v>0</v>
          </cell>
          <cell r="BF109">
            <v>0</v>
          </cell>
          <cell r="BG109" t="e">
            <v>#VALUE!</v>
          </cell>
          <cell r="BP109">
            <v>0</v>
          </cell>
          <cell r="BR109" t="e">
            <v>#VALUE!</v>
          </cell>
        </row>
        <row r="110">
          <cell r="B110" t="str">
            <v>Union40</v>
          </cell>
          <cell r="G110">
            <v>0</v>
          </cell>
          <cell r="H110">
            <v>0</v>
          </cell>
          <cell r="K110">
            <v>0</v>
          </cell>
          <cell r="L110">
            <v>0</v>
          </cell>
          <cell r="N110" t="e">
            <v>#VALUE!</v>
          </cell>
          <cell r="O110">
            <v>0</v>
          </cell>
          <cell r="P110">
            <v>0</v>
          </cell>
          <cell r="R110">
            <v>0</v>
          </cell>
          <cell r="S110">
            <v>0</v>
          </cell>
          <cell r="W110">
            <v>0</v>
          </cell>
          <cell r="Y110">
            <v>0</v>
          </cell>
          <cell r="Z110">
            <v>0</v>
          </cell>
          <cell r="AA110">
            <v>0</v>
          </cell>
          <cell r="AB110">
            <v>0</v>
          </cell>
          <cell r="AD110">
            <v>0</v>
          </cell>
          <cell r="AE110">
            <v>0</v>
          </cell>
          <cell r="AI110" t="e">
            <v>#VALUE!</v>
          </cell>
          <cell r="AR110">
            <v>0</v>
          </cell>
          <cell r="AS110">
            <v>0</v>
          </cell>
          <cell r="AT110">
            <v>0</v>
          </cell>
          <cell r="AU110">
            <v>0</v>
          </cell>
          <cell r="AV110">
            <v>0</v>
          </cell>
          <cell r="AW110">
            <v>0</v>
          </cell>
          <cell r="AX110">
            <v>0</v>
          </cell>
          <cell r="AY110">
            <v>0</v>
          </cell>
          <cell r="AZ110">
            <v>0</v>
          </cell>
          <cell r="BA110">
            <v>0</v>
          </cell>
          <cell r="BB110">
            <v>0</v>
          </cell>
          <cell r="BE110">
            <v>0</v>
          </cell>
          <cell r="BF110">
            <v>0</v>
          </cell>
          <cell r="BG110" t="e">
            <v>#VALUE!</v>
          </cell>
          <cell r="BP110">
            <v>0</v>
          </cell>
          <cell r="BR110" t="e">
            <v>#VALUE!</v>
          </cell>
        </row>
        <row r="111">
          <cell r="B111" t="str">
            <v>Union50</v>
          </cell>
          <cell r="F111">
            <v>0</v>
          </cell>
          <cell r="G111">
            <v>1</v>
          </cell>
          <cell r="H111">
            <v>1</v>
          </cell>
          <cell r="J111">
            <v>1</v>
          </cell>
          <cell r="K111">
            <v>0</v>
          </cell>
          <cell r="L111">
            <v>0</v>
          </cell>
          <cell r="N111" t="e">
            <v>#VALUE!</v>
          </cell>
          <cell r="O111">
            <v>0</v>
          </cell>
          <cell r="P111">
            <v>0</v>
          </cell>
          <cell r="R111">
            <v>0</v>
          </cell>
          <cell r="S111">
            <v>0</v>
          </cell>
          <cell r="W111">
            <v>0</v>
          </cell>
          <cell r="X111">
            <v>3</v>
          </cell>
          <cell r="Y111">
            <v>0</v>
          </cell>
          <cell r="Z111">
            <v>0</v>
          </cell>
          <cell r="AA111">
            <v>0</v>
          </cell>
          <cell r="AB111">
            <v>0</v>
          </cell>
          <cell r="AD111">
            <v>0</v>
          </cell>
          <cell r="AE111">
            <v>0</v>
          </cell>
          <cell r="AI111" t="e">
            <v>#VALUE!</v>
          </cell>
          <cell r="AR111">
            <v>0</v>
          </cell>
          <cell r="AS111">
            <v>0</v>
          </cell>
          <cell r="AT111">
            <v>0</v>
          </cell>
          <cell r="AU111">
            <v>0</v>
          </cell>
          <cell r="AV111">
            <v>0</v>
          </cell>
          <cell r="AW111">
            <v>0</v>
          </cell>
          <cell r="AX111">
            <v>0</v>
          </cell>
          <cell r="AY111">
            <v>1</v>
          </cell>
          <cell r="AZ111">
            <v>0</v>
          </cell>
          <cell r="BA111">
            <v>1</v>
          </cell>
          <cell r="BB111">
            <v>2</v>
          </cell>
          <cell r="BE111">
            <v>0</v>
          </cell>
          <cell r="BF111">
            <v>0</v>
          </cell>
          <cell r="BG111" t="e">
            <v>#VALUE!</v>
          </cell>
          <cell r="BP111">
            <v>0</v>
          </cell>
          <cell r="BR111" t="e">
            <v>#VALUE!</v>
          </cell>
        </row>
        <row r="112">
          <cell r="B112" t="str">
            <v>Union65</v>
          </cell>
          <cell r="G112">
            <v>0</v>
          </cell>
          <cell r="H112">
            <v>0</v>
          </cell>
          <cell r="K112">
            <v>0</v>
          </cell>
          <cell r="L112">
            <v>0</v>
          </cell>
          <cell r="N112" t="e">
            <v>#VALUE!</v>
          </cell>
          <cell r="O112">
            <v>0</v>
          </cell>
          <cell r="P112">
            <v>0</v>
          </cell>
          <cell r="R112">
            <v>0</v>
          </cell>
          <cell r="S112">
            <v>0</v>
          </cell>
          <cell r="W112">
            <v>0</v>
          </cell>
          <cell r="Y112">
            <v>0</v>
          </cell>
          <cell r="Z112">
            <v>0</v>
          </cell>
          <cell r="AA112">
            <v>0</v>
          </cell>
          <cell r="AB112">
            <v>0</v>
          </cell>
          <cell r="AD112">
            <v>0</v>
          </cell>
          <cell r="AE112">
            <v>0</v>
          </cell>
          <cell r="AI112" t="e">
            <v>#VALUE!</v>
          </cell>
          <cell r="AR112">
            <v>0</v>
          </cell>
          <cell r="AS112">
            <v>0</v>
          </cell>
          <cell r="AT112">
            <v>0</v>
          </cell>
          <cell r="AU112">
            <v>0</v>
          </cell>
          <cell r="AV112">
            <v>0</v>
          </cell>
          <cell r="AW112">
            <v>1</v>
          </cell>
          <cell r="AX112">
            <v>1</v>
          </cell>
          <cell r="AY112">
            <v>0</v>
          </cell>
          <cell r="AZ112">
            <v>1</v>
          </cell>
          <cell r="BA112">
            <v>0</v>
          </cell>
          <cell r="BB112">
            <v>3</v>
          </cell>
          <cell r="BE112">
            <v>0</v>
          </cell>
          <cell r="BF112">
            <v>0</v>
          </cell>
          <cell r="BG112" t="e">
            <v>#VALUE!</v>
          </cell>
          <cell r="BP112">
            <v>0</v>
          </cell>
          <cell r="BR112" t="e">
            <v>#VALUE!</v>
          </cell>
        </row>
        <row r="113">
          <cell r="B113" t="str">
            <v>Union80</v>
          </cell>
          <cell r="F113">
            <v>1</v>
          </cell>
          <cell r="G113">
            <v>0</v>
          </cell>
          <cell r="H113">
            <v>1</v>
          </cell>
          <cell r="J113">
            <v>0</v>
          </cell>
          <cell r="K113">
            <v>0</v>
          </cell>
          <cell r="L113">
            <v>0</v>
          </cell>
          <cell r="N113" t="e">
            <v>#VALUE!</v>
          </cell>
          <cell r="O113">
            <v>0</v>
          </cell>
          <cell r="P113">
            <v>0</v>
          </cell>
          <cell r="R113">
            <v>0</v>
          </cell>
          <cell r="S113">
            <v>0</v>
          </cell>
          <cell r="W113">
            <v>0</v>
          </cell>
          <cell r="Y113">
            <v>0</v>
          </cell>
          <cell r="Z113">
            <v>0</v>
          </cell>
          <cell r="AA113">
            <v>0</v>
          </cell>
          <cell r="AB113">
            <v>0</v>
          </cell>
          <cell r="AD113">
            <v>0</v>
          </cell>
          <cell r="AE113">
            <v>0</v>
          </cell>
          <cell r="AI113" t="e">
            <v>#VALUE!</v>
          </cell>
          <cell r="AZ113">
            <v>0</v>
          </cell>
          <cell r="BA113">
            <v>0</v>
          </cell>
          <cell r="BB113">
            <v>0</v>
          </cell>
          <cell r="BE113">
            <v>0</v>
          </cell>
          <cell r="BF113">
            <v>0</v>
          </cell>
          <cell r="BG113" t="e">
            <v>#VALUE!</v>
          </cell>
          <cell r="BP113">
            <v>0</v>
          </cell>
          <cell r="BR113" t="e">
            <v>#VALUE!</v>
          </cell>
        </row>
        <row r="114">
          <cell r="B114" t="str">
            <v>Union100</v>
          </cell>
          <cell r="G114">
            <v>0</v>
          </cell>
          <cell r="H114">
            <v>0</v>
          </cell>
          <cell r="K114">
            <v>0</v>
          </cell>
          <cell r="L114">
            <v>0</v>
          </cell>
          <cell r="N114" t="e">
            <v>#VALUE!</v>
          </cell>
          <cell r="O114">
            <v>0</v>
          </cell>
          <cell r="P114">
            <v>0</v>
          </cell>
          <cell r="R114">
            <v>0</v>
          </cell>
          <cell r="S114">
            <v>0</v>
          </cell>
          <cell r="Y114">
            <v>0</v>
          </cell>
          <cell r="Z114">
            <v>0</v>
          </cell>
          <cell r="AA114">
            <v>0</v>
          </cell>
          <cell r="AB114">
            <v>0</v>
          </cell>
          <cell r="AD114">
            <v>0</v>
          </cell>
          <cell r="AE114">
            <v>0</v>
          </cell>
          <cell r="AZ114">
            <v>0</v>
          </cell>
          <cell r="BA114">
            <v>0</v>
          </cell>
          <cell r="BB114">
            <v>0</v>
          </cell>
          <cell r="BE114">
            <v>0</v>
          </cell>
          <cell r="BF114">
            <v>0</v>
          </cell>
          <cell r="BG114" t="e">
            <v>#VALUE!</v>
          </cell>
          <cell r="BP114">
            <v>0</v>
          </cell>
        </row>
      </sheetData>
      <sheetData sheetId="13">
        <row r="162">
          <cell r="U162">
            <v>91.711500000000015</v>
          </cell>
        </row>
      </sheetData>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BOQ"/>
      <sheetName val="Boq Check"/>
      <sheetName val="Estimate Summary"/>
      <sheetName val="Steel Cal"/>
      <sheetName val="electricity"/>
      <sheetName val="Furniture"/>
      <sheetName val="Cost_Sanitary"/>
      <sheetName val="Septic_tank"/>
      <sheetName val="Water Tank"/>
      <sheetName val="Rate Analysis"/>
      <sheetName val="RA_Sanitary"/>
      <sheetName val="Sheet1"/>
      <sheetName val="BOQ_ZB"/>
      <sheetName val="Rate"/>
      <sheetName val="Pipe Flow"/>
      <sheetName val="Ta403"/>
      <sheetName val="Ta304"/>
      <sheetName val="INPUT"/>
      <sheetName val="update Rate"/>
      <sheetName val="Dtld.analysi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OQ"/>
      <sheetName val="B185-B-2"/>
      <sheetName val="B185-B-3"/>
      <sheetName val="B185-B-4"/>
      <sheetName val="B185-B-5"/>
      <sheetName val="B185-B-6"/>
      <sheetName val="B185-B-7"/>
      <sheetName val="B185-B-8"/>
      <sheetName val="B185-B-9.1"/>
      <sheetName val="B185-B-9.2"/>
      <sheetName val="SHOPLIST"/>
      <sheetName val="BQ"/>
      <sheetName val="BQ External"/>
      <sheetName val="Basis"/>
      <sheetName val="Notes"/>
      <sheetName val="TAS"/>
      <sheetName val="icmal"/>
      <sheetName val="#REF"/>
      <sheetName val="SubmitCal"/>
      <sheetName val="Option"/>
      <sheetName val="Cash2"/>
      <sheetName val="Z"/>
      <sheetName val="Raw Data"/>
      <sheetName val="Penthouse Apartment"/>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StattCo yCharges"/>
      <sheetName val="GFA_HQ_Building"/>
      <sheetName val="GFA_Conference"/>
      <sheetName val="Su}}ary"/>
      <sheetName val="Lab Cum Hist"/>
      <sheetName val="D-623D"/>
      <sheetName val="ancillary"/>
      <sheetName val="Graph Data (DO NOT PRINT)"/>
      <sheetName val="1"/>
      <sheetName val="LABOUR HISTOGRAM"/>
      <sheetName val="CT Thang Mo"/>
      <sheetName val="Bill No. 2"/>
      <sheetName val="budget summary (2)"/>
      <sheetName val="Budget Analysis Summary"/>
      <sheetName val="Projet, methodes &amp; couts"/>
      <sheetName val="Macro1"/>
      <sheetName val="Planning"/>
      <sheetName val="TAHRIR"/>
      <sheetName val="Bases"/>
      <sheetName val="Risques majeurs &amp; Frais Ind."/>
      <sheetName val="Bouclage"/>
      <sheetName val="AREG_05"/>
      <sheetName val="Sheet2"/>
      <sheetName val="Customize Your Invoice"/>
      <sheetName val="B"/>
      <sheetName val="HVAC BoQ"/>
      <sheetName val="PriceSummary"/>
      <sheetName val="企业表一"/>
      <sheetName val="M-5C"/>
      <sheetName val="M-5A"/>
      <sheetName val=""/>
      <sheetName val="改加胶玻璃、室外栏杆"/>
      <sheetName val="LEVEL SHEET"/>
      <sheetName val="SPT vs PHI"/>
      <sheetName val="CASHFLOWS"/>
      <sheetName val="Sheet1"/>
      <sheetName val="FOL - Bar"/>
      <sheetName val="CT  PL"/>
      <sheetName val="Top sheet"/>
      <sheetName val="BQ_External"/>
      <sheetName val="Bill_1"/>
      <sheetName val="Bill_2"/>
      <sheetName val="Bill_3"/>
      <sheetName val="Bill_4"/>
      <sheetName val="Bill_5"/>
      <sheetName val="Bill_6"/>
      <sheetName val="Bill_7"/>
      <sheetName val="HQ-TO"/>
      <sheetName val="Body Sheet"/>
      <sheetName val="1.0 Executive Summary"/>
      <sheetName val="intr stool brkup"/>
      <sheetName val="ConferenceCentre_x0000_옰ʒ䄂ʒ鵠ʐ䄂ʒ閐̐䄂ʒ蕈̐"/>
      <sheetName val="Budget"/>
      <sheetName val="LABOUR_HISTOGRAM"/>
      <sheetName val="JAS"/>
      <sheetName val="Rate analysis"/>
      <sheetName val="ANNEXURE-A"/>
      <sheetName val="COC"/>
      <sheetName val="Data"/>
      <sheetName val="Tender Summary"/>
      <sheetName val="Insurance Ext"/>
      <sheetName val="Prelims"/>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2 Div 14 "/>
      <sheetName val="SHOPLIST.xls"/>
      <sheetName val="List"/>
      <sheetName val="Sheet3"/>
      <sheetName val="Bill 2"/>
      <sheetName val="Ap A"/>
      <sheetName val="Currencies"/>
      <sheetName val="POWER"/>
      <sheetName val="MTP"/>
      <sheetName val="LABOUR_HISTOGRAM1"/>
      <sheetName val="Geneí¬_x0008_i_x0000__x0000__x0014__x0000_0."/>
      <sheetName val="70_x0000_,/0_x0000_s«_x0008_i_x0000_Æø_x0003_í¬_x0008_i_x0000_"/>
      <sheetName val="Inputs"/>
      <sheetName val="기계내역서"/>
      <sheetName val="Tender_Summary"/>
      <sheetName val="Insurance_Ext"/>
      <sheetName val="SAP"/>
      <sheetName val="Bill 1"/>
      <sheetName val="Bill 3"/>
      <sheetName val="Bill 4"/>
      <sheetName val="Bill 5"/>
      <sheetName val="Bill 6"/>
      <sheetName val="Bill 7"/>
      <sheetName val="ACT_SPS"/>
      <sheetName val="SPSF"/>
      <sheetName val="Invoic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Summary"/>
      <sheetName val="Trainings"/>
      <sheetName val="SprInt1"/>
      <sheetName val="SprInt2"/>
      <sheetName val="StrInt1"/>
      <sheetName val="StrInt2"/>
      <sheetName val="StrInt3"/>
      <sheetName val="Panera"/>
      <sheetName val="CCDCIC"/>
      <sheetName val="FER-SED"/>
      <sheetName val="SedTank"/>
      <sheetName val="SteelForm"/>
      <sheetName val="RCC VC"/>
      <sheetName val="Rcc DC,IC,BPC"/>
      <sheetName val="PBPC"/>
      <sheetName val="VCs"/>
      <sheetName val="RCCRT1"/>
      <sheetName val="Bar1"/>
      <sheetName val="Sheets"/>
      <sheetName val="FRT 1"/>
      <sheetName val="MRT1"/>
      <sheetName val="RMT100"/>
      <sheetName val="RMT150"/>
      <sheetName val="Fence"/>
      <sheetName val="Cabl-Des"/>
      <sheetName val="CabCros"/>
      <sheetName val="UnderCros"/>
      <sheetName val="Piprot"/>
      <sheetName val="Miscel"/>
      <sheetName val="PSP1"/>
      <sheetName val="VIP1"/>
      <sheetName val="VIP2"/>
      <sheetName val="VIP3"/>
      <sheetName val="DP Lat"/>
      <sheetName val="RtAn"/>
      <sheetName val="MatCol"/>
      <sheetName val="D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41">
          <cell r="K41">
            <v>1222.8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F396-06FC-4F89-837B-27F7B09D1B03}">
  <dimension ref="A1:W35"/>
  <sheetViews>
    <sheetView view="pageBreakPreview" zoomScaleNormal="100" zoomScaleSheetLayoutView="90" zoomScalePageLayoutView="70" workbookViewId="0">
      <selection activeCell="F5" sqref="F5"/>
    </sheetView>
  </sheetViews>
  <sheetFormatPr defaultColWidth="8.19921875" defaultRowHeight="10.199999999999999"/>
  <cols>
    <col min="1" max="1" width="5.796875" style="62" customWidth="1"/>
    <col min="2" max="2" width="19.8984375" style="62" customWidth="1"/>
    <col min="3" max="3" width="6.296875" style="62" bestFit="1" customWidth="1"/>
    <col min="4" max="4" width="10.296875" style="62" bestFit="1" customWidth="1"/>
    <col min="5" max="5" width="57.296875" style="62" customWidth="1"/>
    <col min="6" max="6" width="14.5" style="62" customWidth="1"/>
    <col min="7" max="7" width="9.59765625" style="62" customWidth="1"/>
    <col min="8" max="8" width="12" style="62" bestFit="1" customWidth="1"/>
    <col min="9" max="9" width="10.5" style="62" bestFit="1" customWidth="1"/>
    <col min="10" max="11" width="4.59765625" style="62" bestFit="1" customWidth="1"/>
    <col min="12" max="12" width="21.8984375" style="62" customWidth="1"/>
    <col min="13" max="16384" width="8.19921875" style="62"/>
  </cols>
  <sheetData>
    <row r="1" spans="1:23" ht="15.6">
      <c r="A1" s="59"/>
      <c r="B1" s="59"/>
      <c r="C1" s="59"/>
      <c r="D1" s="59"/>
      <c r="E1" s="59"/>
      <c r="F1" s="60"/>
      <c r="G1" s="59"/>
      <c r="H1" s="59"/>
      <c r="I1" s="59"/>
      <c r="J1" s="59"/>
      <c r="K1" s="59"/>
      <c r="L1" s="59"/>
      <c r="M1" s="61"/>
      <c r="N1" s="61"/>
      <c r="O1" s="61"/>
      <c r="P1" s="61"/>
      <c r="Q1" s="61"/>
      <c r="R1" s="61"/>
      <c r="S1" s="61"/>
      <c r="T1" s="61"/>
      <c r="U1" s="61"/>
      <c r="V1" s="61"/>
      <c r="W1" s="61"/>
    </row>
    <row r="2" spans="1:23" ht="15.6">
      <c r="A2" s="59"/>
      <c r="B2" s="63" t="s">
        <v>53</v>
      </c>
      <c r="C2" s="64"/>
      <c r="D2" s="64"/>
      <c r="E2" s="65"/>
      <c r="F2" s="66"/>
      <c r="G2" s="59"/>
      <c r="H2" s="59"/>
      <c r="I2" s="59"/>
      <c r="J2" s="59"/>
      <c r="K2" s="59"/>
      <c r="L2" s="59"/>
      <c r="M2" s="67"/>
      <c r="N2" s="61"/>
      <c r="O2" s="61"/>
      <c r="P2" s="61"/>
      <c r="Q2" s="61"/>
      <c r="R2" s="61"/>
      <c r="S2" s="61"/>
    </row>
    <row r="3" spans="1:23" ht="18">
      <c r="A3" s="68"/>
      <c r="B3" s="63" t="s">
        <v>54</v>
      </c>
      <c r="C3" s="69"/>
      <c r="D3" s="69"/>
      <c r="E3" s="70"/>
      <c r="F3" s="71">
        <v>1</v>
      </c>
      <c r="G3" s="68"/>
      <c r="H3" s="68"/>
      <c r="I3" s="68"/>
      <c r="J3" s="68"/>
      <c r="K3" s="68"/>
      <c r="L3" s="68"/>
      <c r="M3" s="61"/>
      <c r="N3" s="61"/>
      <c r="O3" s="61"/>
      <c r="P3" s="61"/>
    </row>
    <row r="4" spans="1:23" ht="18">
      <c r="B4" s="72" t="s">
        <v>55</v>
      </c>
      <c r="C4" s="69"/>
      <c r="D4" s="73" t="s">
        <v>56</v>
      </c>
      <c r="E4" s="73"/>
      <c r="F4" s="71">
        <v>1</v>
      </c>
    </row>
    <row r="5" spans="1:23" ht="18">
      <c r="B5" s="74" t="s">
        <v>57</v>
      </c>
      <c r="C5" s="75"/>
      <c r="D5" s="75"/>
      <c r="E5" s="76"/>
      <c r="F5" s="77" t="str">
        <f>RIGHT(B5,LEN(B5)-16)</f>
        <v>xx</v>
      </c>
    </row>
    <row r="6" spans="1:23" ht="18">
      <c r="B6" s="74" t="s">
        <v>58</v>
      </c>
      <c r="C6" s="75"/>
      <c r="D6" s="75"/>
      <c r="E6" s="76"/>
      <c r="F6" s="77" t="str">
        <f>RIGHT(B6,LEN(B6)-15)</f>
        <v>xx</v>
      </c>
    </row>
    <row r="7" spans="1:23" ht="18">
      <c r="B7" s="74" t="s">
        <v>59</v>
      </c>
      <c r="C7" s="75"/>
      <c r="D7" s="75"/>
      <c r="E7" s="76"/>
      <c r="F7" s="77" t="str">
        <f>RIGHT(B7,LEN(B7)-25)</f>
        <v>- xx</v>
      </c>
    </row>
    <row r="8" spans="1:23" ht="18">
      <c r="B8" s="74" t="s">
        <v>60</v>
      </c>
      <c r="C8" s="75"/>
      <c r="D8" s="75"/>
      <c r="E8" s="76"/>
      <c r="F8" s="77" t="str">
        <f>RIGHT(B8,LEN(B8)-27)</f>
        <v>- xx</v>
      </c>
    </row>
    <row r="9" spans="1:23" ht="18">
      <c r="B9" s="74" t="s">
        <v>61</v>
      </c>
      <c r="C9" s="75"/>
      <c r="D9" s="75"/>
      <c r="E9" s="76"/>
      <c r="F9" s="77" t="str">
        <f>RIGHT(B9,LEN(B9)-10)</f>
        <v xml:space="preserve"> xx</v>
      </c>
    </row>
    <row r="10" spans="1:23" ht="18">
      <c r="B10" s="74" t="s">
        <v>62</v>
      </c>
      <c r="C10" s="75"/>
      <c r="D10" s="75"/>
      <c r="E10" s="76"/>
      <c r="F10" s="77" t="str">
        <f>RIGHT(B10,LEN(B10)-19)</f>
        <v xml:space="preserve"> xx</v>
      </c>
    </row>
    <row r="11" spans="1:23" ht="18">
      <c r="B11" s="74" t="s">
        <v>63</v>
      </c>
      <c r="C11" s="75"/>
      <c r="D11" s="75"/>
      <c r="E11" s="76"/>
      <c r="F11" s="77" t="str">
        <f t="shared" ref="F11" si="0">RIGHT(B11,LEN(B11)-16)</f>
        <v>2081/07/26</v>
      </c>
    </row>
    <row r="12" spans="1:23" ht="18">
      <c r="B12" s="74" t="s">
        <v>64</v>
      </c>
      <c r="C12" s="75"/>
      <c r="D12" s="75"/>
      <c r="E12" s="76"/>
      <c r="F12" s="77" t="str">
        <f>RIGHT(B12,LEN(B12)-19)</f>
        <v>xx</v>
      </c>
    </row>
    <row r="13" spans="1:23" ht="18">
      <c r="B13" s="74" t="s">
        <v>65</v>
      </c>
      <c r="C13" s="75"/>
      <c r="D13" s="75"/>
      <c r="E13" s="76"/>
      <c r="F13" s="77"/>
    </row>
    <row r="14" spans="1:23" ht="18">
      <c r="B14" s="74" t="s">
        <v>66</v>
      </c>
      <c r="C14" s="75"/>
      <c r="D14" s="75"/>
      <c r="E14" s="76"/>
      <c r="F14" s="77" t="str">
        <f>RIGHT(B14,LEN(B14)-19)</f>
        <v xml:space="preserve"> xx</v>
      </c>
    </row>
    <row r="15" spans="1:23" ht="18">
      <c r="B15" s="74" t="s">
        <v>67</v>
      </c>
      <c r="C15" s="75"/>
      <c r="D15" s="75"/>
      <c r="E15" s="76"/>
      <c r="F15" s="77" t="str">
        <f>RIGHT(B15,LEN(B15)-36)</f>
        <v/>
      </c>
    </row>
    <row r="16" spans="1:23" ht="18">
      <c r="B16" s="74" t="s">
        <v>68</v>
      </c>
      <c r="C16" s="75"/>
      <c r="D16" s="75"/>
      <c r="E16" s="76"/>
      <c r="F16" s="77" t="str">
        <f>RIGHT(B16,LEN(B16)-30)</f>
        <v/>
      </c>
    </row>
    <row r="17" spans="1:12" ht="18">
      <c r="B17" s="74" t="str">
        <f>B14</f>
        <v>Date of Work Order: xx</v>
      </c>
      <c r="C17" s="75"/>
      <c r="D17" s="75"/>
      <c r="E17" s="76"/>
      <c r="F17" s="77" t="str">
        <f>RIGHT(B17,LEN(B17)-19)</f>
        <v xml:space="preserve"> xx</v>
      </c>
    </row>
    <row r="18" spans="1:12" ht="18">
      <c r="B18" s="74" t="s">
        <v>69</v>
      </c>
      <c r="C18" s="75"/>
      <c r="D18" s="75"/>
      <c r="E18" s="76"/>
      <c r="F18" s="77" t="str">
        <f>RIGHT(B18,LEN(B18)-9)</f>
        <v xml:space="preserve"> xx</v>
      </c>
    </row>
    <row r="19" spans="1:12" ht="18">
      <c r="B19" s="74" t="s">
        <v>70</v>
      </c>
      <c r="C19" s="75"/>
      <c r="D19" s="75"/>
      <c r="E19" s="76"/>
      <c r="F19" s="77" t="str">
        <f>RIGHT(B19,LEN(B19)-32)</f>
        <v xml:space="preserve">:- </v>
      </c>
    </row>
    <row r="20" spans="1:12" ht="18">
      <c r="B20" s="74" t="s">
        <v>71</v>
      </c>
      <c r="C20" s="75"/>
      <c r="D20" s="75"/>
      <c r="E20" s="76"/>
      <c r="F20" s="78"/>
    </row>
    <row r="21" spans="1:12" ht="19.5" customHeight="1">
      <c r="A21" s="79"/>
      <c r="B21" s="74" t="s">
        <v>72</v>
      </c>
      <c r="C21" s="75"/>
      <c r="D21" s="75"/>
      <c r="E21" s="76"/>
      <c r="F21" s="80"/>
      <c r="G21" s="79"/>
      <c r="H21" s="79"/>
      <c r="I21" s="79"/>
      <c r="J21" s="79"/>
      <c r="K21" s="79"/>
      <c r="L21" s="79"/>
    </row>
    <row r="22" spans="1:12" ht="25.2">
      <c r="A22" s="79"/>
      <c r="B22" s="74" t="s">
        <v>73</v>
      </c>
      <c r="C22" s="75"/>
      <c r="D22" s="75"/>
      <c r="E22" s="76"/>
      <c r="F22" s="80"/>
      <c r="G22" s="79"/>
      <c r="H22" s="79"/>
      <c r="I22" s="79"/>
      <c r="J22" s="79"/>
      <c r="K22" s="79"/>
      <c r="L22" s="79"/>
    </row>
    <row r="23" spans="1:12" ht="25.2">
      <c r="A23" s="79"/>
      <c r="B23" s="81"/>
      <c r="C23" s="82"/>
      <c r="D23" s="82"/>
      <c r="E23" s="82"/>
      <c r="F23" s="83"/>
      <c r="G23" s="79"/>
      <c r="H23" s="79"/>
      <c r="I23" s="79"/>
      <c r="J23" s="79"/>
      <c r="K23" s="79"/>
      <c r="L23" s="79"/>
    </row>
    <row r="24" spans="1:12" ht="25.2">
      <c r="A24" s="79"/>
      <c r="B24" s="79"/>
      <c r="C24" s="79"/>
      <c r="D24" s="79"/>
      <c r="E24" s="79"/>
      <c r="F24" s="79"/>
      <c r="G24" s="79"/>
      <c r="H24" s="79"/>
      <c r="I24" s="79"/>
      <c r="J24" s="79"/>
      <c r="K24" s="79"/>
      <c r="L24" s="79"/>
    </row>
    <row r="25" spans="1:12" ht="25.2">
      <c r="A25" s="79"/>
      <c r="B25" s="79"/>
      <c r="C25" s="79"/>
      <c r="D25" s="79"/>
      <c r="E25" s="79"/>
      <c r="F25" s="79"/>
      <c r="G25" s="79"/>
      <c r="H25" s="79"/>
      <c r="I25" s="79"/>
      <c r="J25" s="79"/>
      <c r="K25" s="79"/>
      <c r="L25" s="79"/>
    </row>
    <row r="26" spans="1:12" ht="25.2">
      <c r="A26" s="79"/>
      <c r="B26" s="79"/>
      <c r="C26" s="84"/>
      <c r="D26" s="84"/>
      <c r="E26" s="84"/>
      <c r="F26" s="84"/>
      <c r="G26" s="84"/>
      <c r="H26" s="84"/>
      <c r="I26" s="84"/>
      <c r="J26" s="84"/>
      <c r="K26" s="84"/>
      <c r="L26" s="79"/>
    </row>
    <row r="27" spans="1:12" ht="25.2">
      <c r="A27" s="79"/>
      <c r="B27" s="79"/>
      <c r="C27" s="85"/>
      <c r="D27" s="85"/>
      <c r="E27" s="85"/>
      <c r="F27" s="85"/>
      <c r="G27" s="85"/>
      <c r="H27" s="85"/>
      <c r="I27" s="85"/>
      <c r="J27" s="85"/>
      <c r="K27" s="85"/>
      <c r="L27" s="79"/>
    </row>
    <row r="28" spans="1:12" ht="16.8">
      <c r="C28" s="86"/>
      <c r="D28" s="86"/>
      <c r="E28" s="86"/>
      <c r="F28" s="86"/>
      <c r="G28" s="86"/>
      <c r="H28" s="86"/>
      <c r="I28" s="86"/>
      <c r="J28" s="86"/>
      <c r="K28" s="86"/>
    </row>
    <row r="29" spans="1:12" ht="16.8">
      <c r="C29" s="87"/>
      <c r="D29" s="87"/>
      <c r="E29" s="87"/>
      <c r="F29" s="87"/>
      <c r="G29" s="87"/>
      <c r="H29" s="87"/>
      <c r="I29" s="87"/>
      <c r="J29" s="87"/>
      <c r="K29" s="87"/>
    </row>
    <row r="30" spans="1:12" ht="17.399999999999999">
      <c r="C30" s="88"/>
      <c r="D30" s="88"/>
      <c r="E30" s="88"/>
      <c r="F30" s="88"/>
      <c r="G30" s="88"/>
      <c r="H30" s="88"/>
      <c r="I30" s="88"/>
      <c r="J30" s="88"/>
      <c r="K30" s="88"/>
    </row>
    <row r="31" spans="1:12" ht="21">
      <c r="B31" s="89"/>
      <c r="C31" s="88"/>
      <c r="D31" s="88"/>
      <c r="E31" s="88"/>
      <c r="F31" s="88"/>
      <c r="G31" s="88"/>
      <c r="H31" s="88"/>
      <c r="I31" s="88"/>
      <c r="J31" s="88"/>
      <c r="K31" s="88"/>
    </row>
    <row r="33" spans="2:2" ht="21">
      <c r="B33" s="89"/>
    </row>
    <row r="35" spans="2:2" ht="21">
      <c r="B35" s="89"/>
    </row>
  </sheetData>
  <mergeCells count="1">
    <mergeCell ref="D4:E4"/>
  </mergeCells>
  <pageMargins left="0.7" right="0.7" top="0.75" bottom="0.75" header="0.3" footer="0.3"/>
  <pageSetup paperSize="9" scale="44" orientation="portrait"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B981-935B-4C8C-A287-144C19CEE167}">
  <sheetPr>
    <tabColor rgb="FFFF0000"/>
  </sheetPr>
  <dimension ref="A1:V49"/>
  <sheetViews>
    <sheetView tabSelected="1" view="pageBreakPreview" zoomScale="86" zoomScaleNormal="100" zoomScaleSheetLayoutView="86" zoomScalePageLayoutView="40" workbookViewId="0">
      <selection activeCell="O39" sqref="O39:O43"/>
    </sheetView>
  </sheetViews>
  <sheetFormatPr defaultColWidth="8" defaultRowHeight="13.2"/>
  <cols>
    <col min="1" max="1" width="4.796875" style="1" customWidth="1"/>
    <col min="2" max="2" width="37.19921875" style="3" customWidth="1"/>
    <col min="3" max="3" width="4.59765625" style="1" bestFit="1" customWidth="1"/>
    <col min="4" max="4" width="9.59765625" style="2" bestFit="1" customWidth="1"/>
    <col min="5" max="5" width="11.69921875" style="1" bestFit="1" customWidth="1"/>
    <col min="6" max="6" width="13.59765625" style="1" bestFit="1" customWidth="1"/>
    <col min="7" max="8" width="12.8984375" style="1" customWidth="1"/>
    <col min="9" max="9" width="12.796875" style="1" bestFit="1" customWidth="1"/>
    <col min="10" max="10" width="14.19921875" style="2" bestFit="1" customWidth="1"/>
    <col min="11" max="11" width="15.19921875" style="1" customWidth="1"/>
    <col min="12" max="12" width="10.296875" style="1" bestFit="1" customWidth="1"/>
    <col min="13" max="13" width="13.5" style="1" customWidth="1"/>
    <col min="14" max="14" width="8.3984375" style="2" customWidth="1"/>
    <col min="15" max="15" width="13" style="1" bestFit="1" customWidth="1"/>
    <col min="16" max="16" width="9.296875" style="1" hidden="1" customWidth="1"/>
    <col min="17" max="17" width="13.8984375" style="1" hidden="1" customWidth="1"/>
    <col min="18" max="18" width="9.09765625" style="1" customWidth="1"/>
    <col min="19" max="19" width="10" style="1" hidden="1" customWidth="1"/>
    <col min="20" max="20" width="5.3984375" style="1" customWidth="1"/>
    <col min="21" max="21" width="9.09765625" style="1" bestFit="1" customWidth="1"/>
    <col min="22" max="22" width="12.59765625" style="1" customWidth="1"/>
    <col min="23" max="16384" width="8" style="1"/>
  </cols>
  <sheetData>
    <row r="1" spans="1:18">
      <c r="A1" s="46" t="s">
        <v>52</v>
      </c>
      <c r="B1" s="46" t="e">
        <f t="shared" ref="B1:R1" si="0">Government</f>
        <v>#NAME?</v>
      </c>
      <c r="C1" s="46" t="e">
        <f t="shared" si="0"/>
        <v>#NAME?</v>
      </c>
      <c r="D1" s="46" t="e">
        <f t="shared" si="0"/>
        <v>#NAME?</v>
      </c>
      <c r="E1" s="46" t="e">
        <f t="shared" si="0"/>
        <v>#NAME?</v>
      </c>
      <c r="F1" s="46" t="e">
        <f t="shared" si="0"/>
        <v>#NAME?</v>
      </c>
      <c r="G1" s="46" t="e">
        <f t="shared" si="0"/>
        <v>#NAME?</v>
      </c>
      <c r="H1" s="46" t="e">
        <f t="shared" si="0"/>
        <v>#NAME?</v>
      </c>
      <c r="I1" s="46" t="e">
        <f t="shared" si="0"/>
        <v>#NAME?</v>
      </c>
      <c r="J1" s="46" t="e">
        <f t="shared" si="0"/>
        <v>#NAME?</v>
      </c>
      <c r="K1" s="46" t="e">
        <f t="shared" si="0"/>
        <v>#NAME?</v>
      </c>
      <c r="L1" s="46" t="e">
        <f t="shared" si="0"/>
        <v>#NAME?</v>
      </c>
      <c r="M1" s="46" t="e">
        <f t="shared" si="0"/>
        <v>#NAME?</v>
      </c>
      <c r="N1" s="46" t="e">
        <f t="shared" si="0"/>
        <v>#NAME?</v>
      </c>
      <c r="O1" s="46" t="e">
        <f t="shared" si="0"/>
        <v>#NAME?</v>
      </c>
      <c r="P1" s="46" t="e">
        <f t="shared" si="0"/>
        <v>#NAME?</v>
      </c>
      <c r="Q1" s="46" t="e">
        <f t="shared" si="0"/>
        <v>#NAME?</v>
      </c>
      <c r="R1" s="46" t="e">
        <f t="shared" si="0"/>
        <v>#NAME?</v>
      </c>
    </row>
    <row r="2" spans="1:18" ht="13.8">
      <c r="A2" s="47" t="s">
        <v>51</v>
      </c>
      <c r="B2" s="47" t="e">
        <f t="shared" ref="B2:R2" si="1">Ministry</f>
        <v>#NAME?</v>
      </c>
      <c r="C2" s="47" t="e">
        <f t="shared" si="1"/>
        <v>#NAME?</v>
      </c>
      <c r="D2" s="47" t="e">
        <f t="shared" si="1"/>
        <v>#NAME?</v>
      </c>
      <c r="E2" s="47" t="e">
        <f t="shared" si="1"/>
        <v>#NAME?</v>
      </c>
      <c r="F2" s="47" t="e">
        <f t="shared" si="1"/>
        <v>#NAME?</v>
      </c>
      <c r="G2" s="47" t="e">
        <f t="shared" si="1"/>
        <v>#NAME?</v>
      </c>
      <c r="H2" s="47" t="e">
        <f t="shared" si="1"/>
        <v>#NAME?</v>
      </c>
      <c r="I2" s="47" t="e">
        <f t="shared" si="1"/>
        <v>#NAME?</v>
      </c>
      <c r="J2" s="47" t="e">
        <f t="shared" si="1"/>
        <v>#NAME?</v>
      </c>
      <c r="K2" s="47" t="e">
        <f t="shared" si="1"/>
        <v>#NAME?</v>
      </c>
      <c r="L2" s="47" t="e">
        <f t="shared" si="1"/>
        <v>#NAME?</v>
      </c>
      <c r="M2" s="47" t="e">
        <f t="shared" si="1"/>
        <v>#NAME?</v>
      </c>
      <c r="N2" s="47" t="e">
        <f t="shared" si="1"/>
        <v>#NAME?</v>
      </c>
      <c r="O2" s="47" t="e">
        <f t="shared" si="1"/>
        <v>#NAME?</v>
      </c>
      <c r="P2" s="47" t="e">
        <f t="shared" si="1"/>
        <v>#NAME?</v>
      </c>
      <c r="Q2" s="47" t="e">
        <f t="shared" si="1"/>
        <v>#NAME?</v>
      </c>
      <c r="R2" s="47" t="e">
        <f t="shared" si="1"/>
        <v>#NAME?</v>
      </c>
    </row>
    <row r="3" spans="1:18" ht="15.6">
      <c r="A3" s="48" t="s">
        <v>50</v>
      </c>
      <c r="B3" s="48" t="e">
        <f t="shared" ref="B3:R3" si="2">Department</f>
        <v>#NAME?</v>
      </c>
      <c r="C3" s="48" t="e">
        <f t="shared" si="2"/>
        <v>#NAME?</v>
      </c>
      <c r="D3" s="48" t="e">
        <f t="shared" si="2"/>
        <v>#NAME?</v>
      </c>
      <c r="E3" s="48" t="e">
        <f t="shared" si="2"/>
        <v>#NAME?</v>
      </c>
      <c r="F3" s="48" t="e">
        <f t="shared" si="2"/>
        <v>#NAME?</v>
      </c>
      <c r="G3" s="48" t="e">
        <f t="shared" si="2"/>
        <v>#NAME?</v>
      </c>
      <c r="H3" s="48" t="e">
        <f t="shared" si="2"/>
        <v>#NAME?</v>
      </c>
      <c r="I3" s="48" t="e">
        <f t="shared" si="2"/>
        <v>#NAME?</v>
      </c>
      <c r="J3" s="48" t="e">
        <f t="shared" si="2"/>
        <v>#NAME?</v>
      </c>
      <c r="K3" s="48" t="e">
        <f t="shared" si="2"/>
        <v>#NAME?</v>
      </c>
      <c r="L3" s="48" t="e">
        <f t="shared" si="2"/>
        <v>#NAME?</v>
      </c>
      <c r="M3" s="48" t="e">
        <f t="shared" si="2"/>
        <v>#NAME?</v>
      </c>
      <c r="N3" s="48" t="e">
        <f t="shared" si="2"/>
        <v>#NAME?</v>
      </c>
      <c r="O3" s="48" t="e">
        <f t="shared" si="2"/>
        <v>#NAME?</v>
      </c>
      <c r="P3" s="48" t="e">
        <f t="shared" si="2"/>
        <v>#NAME?</v>
      </c>
      <c r="Q3" s="48" t="e">
        <f t="shared" si="2"/>
        <v>#NAME?</v>
      </c>
      <c r="R3" s="48" t="e">
        <f t="shared" si="2"/>
        <v>#NAME?</v>
      </c>
    </row>
    <row r="4" spans="1:18" ht="15.6">
      <c r="A4" s="49" t="s">
        <v>49</v>
      </c>
      <c r="B4" s="49" t="e">
        <f t="shared" ref="B4:R4" si="3">FRSMO</f>
        <v>#NAME?</v>
      </c>
      <c r="C4" s="49" t="e">
        <f t="shared" si="3"/>
        <v>#NAME?</v>
      </c>
      <c r="D4" s="49" t="e">
        <f t="shared" si="3"/>
        <v>#NAME?</v>
      </c>
      <c r="E4" s="49" t="e">
        <f t="shared" si="3"/>
        <v>#NAME?</v>
      </c>
      <c r="F4" s="49" t="e">
        <f t="shared" si="3"/>
        <v>#NAME?</v>
      </c>
      <c r="G4" s="49" t="e">
        <f t="shared" si="3"/>
        <v>#NAME?</v>
      </c>
      <c r="H4" s="49" t="e">
        <f t="shared" si="3"/>
        <v>#NAME?</v>
      </c>
      <c r="I4" s="49" t="e">
        <f t="shared" si="3"/>
        <v>#NAME?</v>
      </c>
      <c r="J4" s="49" t="e">
        <f t="shared" si="3"/>
        <v>#NAME?</v>
      </c>
      <c r="K4" s="49" t="e">
        <f t="shared" si="3"/>
        <v>#NAME?</v>
      </c>
      <c r="L4" s="49" t="e">
        <f t="shared" si="3"/>
        <v>#NAME?</v>
      </c>
      <c r="M4" s="49" t="e">
        <f t="shared" si="3"/>
        <v>#NAME?</v>
      </c>
      <c r="N4" s="49" t="e">
        <f t="shared" si="3"/>
        <v>#NAME?</v>
      </c>
      <c r="O4" s="49" t="e">
        <f t="shared" si="3"/>
        <v>#NAME?</v>
      </c>
      <c r="P4" s="49" t="e">
        <f t="shared" si="3"/>
        <v>#NAME?</v>
      </c>
      <c r="Q4" s="49" t="e">
        <f t="shared" si="3"/>
        <v>#NAME?</v>
      </c>
      <c r="R4" s="49" t="e">
        <f t="shared" si="3"/>
        <v>#NAME?</v>
      </c>
    </row>
    <row r="5" spans="1:18" ht="17.399999999999999">
      <c r="A5" s="50" t="s">
        <v>48</v>
      </c>
      <c r="B5" s="50" t="e">
        <f t="shared" ref="B5:R5" si="4">Office</f>
        <v>#NAME?</v>
      </c>
      <c r="C5" s="50" t="e">
        <f t="shared" si="4"/>
        <v>#NAME?</v>
      </c>
      <c r="D5" s="50" t="e">
        <f t="shared" si="4"/>
        <v>#NAME?</v>
      </c>
      <c r="E5" s="50" t="e">
        <f t="shared" si="4"/>
        <v>#NAME?</v>
      </c>
      <c r="F5" s="50" t="e">
        <f t="shared" si="4"/>
        <v>#NAME?</v>
      </c>
      <c r="G5" s="50" t="e">
        <f t="shared" si="4"/>
        <v>#NAME?</v>
      </c>
      <c r="H5" s="50" t="e">
        <f t="shared" si="4"/>
        <v>#NAME?</v>
      </c>
      <c r="I5" s="50" t="e">
        <f t="shared" si="4"/>
        <v>#NAME?</v>
      </c>
      <c r="J5" s="50" t="e">
        <f t="shared" si="4"/>
        <v>#NAME?</v>
      </c>
      <c r="K5" s="50" t="e">
        <f t="shared" si="4"/>
        <v>#NAME?</v>
      </c>
      <c r="L5" s="50" t="e">
        <f t="shared" si="4"/>
        <v>#NAME?</v>
      </c>
      <c r="M5" s="50" t="e">
        <f t="shared" si="4"/>
        <v>#NAME?</v>
      </c>
      <c r="N5" s="50" t="e">
        <f t="shared" si="4"/>
        <v>#NAME?</v>
      </c>
      <c r="O5" s="50" t="e">
        <f t="shared" si="4"/>
        <v>#NAME?</v>
      </c>
      <c r="P5" s="50" t="e">
        <f t="shared" si="4"/>
        <v>#NAME?</v>
      </c>
      <c r="Q5" s="50" t="e">
        <f t="shared" si="4"/>
        <v>#NAME?</v>
      </c>
      <c r="R5" s="50" t="e">
        <f t="shared" si="4"/>
        <v>#NAME?</v>
      </c>
    </row>
    <row r="6" spans="1:18" ht="17.399999999999999">
      <c r="A6" s="50" t="s">
        <v>47</v>
      </c>
      <c r="B6" s="50" t="e">
        <f t="shared" ref="B6:R6" si="5">District</f>
        <v>#NAME?</v>
      </c>
      <c r="C6" s="50" t="e">
        <f t="shared" si="5"/>
        <v>#NAME?</v>
      </c>
      <c r="D6" s="50" t="e">
        <f t="shared" si="5"/>
        <v>#NAME?</v>
      </c>
      <c r="E6" s="50" t="e">
        <f t="shared" si="5"/>
        <v>#NAME?</v>
      </c>
      <c r="F6" s="50" t="e">
        <f t="shared" si="5"/>
        <v>#NAME?</v>
      </c>
      <c r="G6" s="50" t="e">
        <f t="shared" si="5"/>
        <v>#NAME?</v>
      </c>
      <c r="H6" s="50" t="e">
        <f t="shared" si="5"/>
        <v>#NAME?</v>
      </c>
      <c r="I6" s="50" t="e">
        <f t="shared" si="5"/>
        <v>#NAME?</v>
      </c>
      <c r="J6" s="50" t="e">
        <f t="shared" si="5"/>
        <v>#NAME?</v>
      </c>
      <c r="K6" s="50" t="e">
        <f t="shared" si="5"/>
        <v>#NAME?</v>
      </c>
      <c r="L6" s="50" t="e">
        <f t="shared" si="5"/>
        <v>#NAME?</v>
      </c>
      <c r="M6" s="50" t="e">
        <f t="shared" si="5"/>
        <v>#NAME?</v>
      </c>
      <c r="N6" s="50" t="e">
        <f t="shared" si="5"/>
        <v>#NAME?</v>
      </c>
      <c r="O6" s="50" t="e">
        <f t="shared" si="5"/>
        <v>#NAME?</v>
      </c>
      <c r="P6" s="50" t="e">
        <f t="shared" si="5"/>
        <v>#NAME?</v>
      </c>
      <c r="Q6" s="50" t="e">
        <f t="shared" si="5"/>
        <v>#NAME?</v>
      </c>
      <c r="R6" s="50" t="e">
        <f t="shared" si="5"/>
        <v>#NAME?</v>
      </c>
    </row>
    <row r="7" spans="1:18">
      <c r="A7" s="46"/>
      <c r="B7" s="46"/>
      <c r="C7" s="46"/>
      <c r="D7" s="46"/>
      <c r="E7" s="46"/>
      <c r="F7" s="46"/>
      <c r="G7" s="46"/>
      <c r="H7" s="46"/>
      <c r="I7" s="46"/>
      <c r="J7" s="46"/>
      <c r="K7" s="46"/>
      <c r="L7" s="46"/>
      <c r="M7" s="46"/>
      <c r="N7" s="46"/>
      <c r="O7" s="46"/>
      <c r="P7" s="46"/>
      <c r="Q7" s="46"/>
      <c r="R7" s="46"/>
    </row>
    <row r="8" spans="1:18" ht="17.399999999999999">
      <c r="A8" s="50" t="s">
        <v>46</v>
      </c>
      <c r="B8" s="50"/>
      <c r="C8" s="50"/>
      <c r="D8" s="50"/>
      <c r="E8" s="50"/>
      <c r="F8" s="50"/>
      <c r="G8" s="50"/>
      <c r="H8" s="50"/>
      <c r="I8" s="50"/>
      <c r="J8" s="50"/>
      <c r="K8" s="50"/>
      <c r="L8" s="50"/>
      <c r="M8" s="50"/>
      <c r="N8" s="50"/>
      <c r="O8" s="50"/>
      <c r="P8" s="50"/>
      <c r="Q8" s="50"/>
      <c r="R8" s="50"/>
    </row>
    <row r="10" spans="1:18" ht="15.6">
      <c r="A10" s="51" t="str">
        <f>[28]Data!B6</f>
        <v>Name of Works: xx</v>
      </c>
      <c r="B10" s="51"/>
      <c r="C10" s="51"/>
      <c r="D10" s="51"/>
      <c r="E10" s="51"/>
      <c r="F10" s="51"/>
      <c r="G10" s="45"/>
      <c r="H10" s="45"/>
      <c r="I10" s="45"/>
      <c r="J10" s="37"/>
      <c r="K10" s="36"/>
      <c r="L10" s="36"/>
      <c r="M10" s="36" t="str">
        <f>[28]Data!B4</f>
        <v>Bill No.:1st Running Bill</v>
      </c>
      <c r="N10" s="37"/>
      <c r="O10" s="36"/>
      <c r="P10" s="36"/>
      <c r="Q10" s="36"/>
      <c r="R10" s="36"/>
    </row>
    <row r="11" spans="1:18" ht="37.200000000000003" customHeight="1">
      <c r="A11" s="52" t="str">
        <f>[28]Data!B5</f>
        <v>Name of Project:xx</v>
      </c>
      <c r="B11" s="52"/>
      <c r="C11" s="52"/>
      <c r="D11" s="52"/>
      <c r="E11" s="52"/>
      <c r="F11" s="52"/>
      <c r="G11" s="44"/>
      <c r="H11" s="44"/>
      <c r="I11" s="44"/>
      <c r="J11" s="37"/>
      <c r="K11" s="36"/>
      <c r="L11" s="36"/>
      <c r="M11" s="43" t="str">
        <f>[28]Data!B14</f>
        <v>Date of Work Order: xx</v>
      </c>
      <c r="N11" s="37"/>
      <c r="O11" s="36"/>
      <c r="P11" s="36"/>
      <c r="Q11" s="36"/>
      <c r="R11" s="36"/>
    </row>
    <row r="12" spans="1:18" ht="15.6">
      <c r="A12" s="36" t="str">
        <f>[28]Data!B10</f>
        <v>Name of Contractor: xx</v>
      </c>
      <c r="B12" s="40"/>
      <c r="C12" s="36"/>
      <c r="D12" s="37"/>
      <c r="E12" s="36"/>
      <c r="F12" s="36"/>
      <c r="G12" s="36"/>
      <c r="H12" s="36"/>
      <c r="I12" s="36"/>
      <c r="J12" s="37"/>
      <c r="K12" s="36"/>
      <c r="L12" s="36"/>
      <c r="M12" s="36" t="str">
        <f>[28]Data!B12</f>
        <v>Date of Completion:xx</v>
      </c>
      <c r="N12" s="37"/>
      <c r="O12" s="36"/>
      <c r="P12" s="36"/>
      <c r="Q12" s="36"/>
      <c r="R12" s="36"/>
    </row>
    <row r="13" spans="1:18" ht="15.6">
      <c r="A13" s="42" t="str">
        <f>[28]Data!B8</f>
        <v>Contract Identification No:- xx</v>
      </c>
      <c r="B13" s="41"/>
      <c r="C13" s="36"/>
      <c r="D13" s="37"/>
      <c r="E13" s="36"/>
      <c r="F13" s="36"/>
      <c r="G13" s="36"/>
      <c r="H13" s="36"/>
      <c r="I13" s="36"/>
      <c r="J13" s="37"/>
      <c r="K13" s="36"/>
      <c r="L13" s="36"/>
      <c r="M13" s="36" t="s">
        <v>45</v>
      </c>
      <c r="N13" s="37"/>
      <c r="O13" s="36"/>
      <c r="P13" s="36"/>
      <c r="Q13" s="36"/>
      <c r="R13" s="36"/>
    </row>
    <row r="14" spans="1:18" ht="15.6">
      <c r="A14" s="36" t="str">
        <f>[28]Data!B2</f>
        <v>Date of Measurement: 2081/11/11</v>
      </c>
      <c r="B14" s="40"/>
      <c r="C14" s="36"/>
      <c r="D14" s="37"/>
      <c r="E14" s="36"/>
      <c r="F14" s="36"/>
      <c r="G14" s="36"/>
      <c r="H14" s="36"/>
      <c r="I14" s="36"/>
      <c r="J14" s="39" t="s">
        <v>44</v>
      </c>
      <c r="K14" s="38">
        <f>TRUNC(K41/F41,4)</f>
        <v>0</v>
      </c>
      <c r="L14" s="36"/>
      <c r="M14" s="36" t="s">
        <v>43</v>
      </c>
      <c r="N14" s="37"/>
      <c r="O14" s="36"/>
      <c r="P14" s="36"/>
      <c r="Q14" s="36"/>
      <c r="R14" s="36"/>
    </row>
    <row r="15" spans="1:18" ht="13.95" customHeight="1">
      <c r="A15" s="53" t="s">
        <v>42</v>
      </c>
      <c r="B15" s="53" t="s">
        <v>41</v>
      </c>
      <c r="C15" s="54" t="s">
        <v>40</v>
      </c>
      <c r="D15" s="54" t="s">
        <v>39</v>
      </c>
      <c r="E15" s="54"/>
      <c r="F15" s="54"/>
      <c r="G15" s="55" t="s">
        <v>38</v>
      </c>
      <c r="H15" s="56"/>
      <c r="I15" s="57"/>
      <c r="J15" s="54" t="s">
        <v>37</v>
      </c>
      <c r="K15" s="54"/>
      <c r="L15" s="54" t="s">
        <v>36</v>
      </c>
      <c r="M15" s="54"/>
      <c r="N15" s="54" t="s">
        <v>35</v>
      </c>
      <c r="O15" s="54"/>
      <c r="P15" s="53" t="s">
        <v>34</v>
      </c>
      <c r="Q15" s="53"/>
      <c r="R15" s="34" t="s">
        <v>33</v>
      </c>
    </row>
    <row r="16" spans="1:18" ht="27.6" customHeight="1">
      <c r="A16" s="53"/>
      <c r="B16" s="53"/>
      <c r="C16" s="54"/>
      <c r="D16" s="34" t="s">
        <v>31</v>
      </c>
      <c r="E16" s="35" t="s">
        <v>32</v>
      </c>
      <c r="F16" s="34" t="s">
        <v>30</v>
      </c>
      <c r="G16" s="34" t="s">
        <v>31</v>
      </c>
      <c r="H16" s="35" t="s">
        <v>32</v>
      </c>
      <c r="I16" s="34" t="s">
        <v>30</v>
      </c>
      <c r="J16" s="34" t="s">
        <v>31</v>
      </c>
      <c r="K16" s="34" t="s">
        <v>30</v>
      </c>
      <c r="L16" s="34" t="s">
        <v>31</v>
      </c>
      <c r="M16" s="34" t="s">
        <v>30</v>
      </c>
      <c r="N16" s="34" t="s">
        <v>31</v>
      </c>
      <c r="O16" s="34" t="s">
        <v>30</v>
      </c>
      <c r="P16" s="34" t="s">
        <v>31</v>
      </c>
      <c r="Q16" s="34" t="s">
        <v>30</v>
      </c>
      <c r="R16" s="34"/>
    </row>
    <row r="17" spans="1:22" ht="15.6">
      <c r="A17" s="33">
        <v>1</v>
      </c>
      <c r="B17" s="31">
        <v>2</v>
      </c>
      <c r="C17" s="31">
        <v>3</v>
      </c>
      <c r="D17" s="32">
        <v>4</v>
      </c>
      <c r="E17" s="31">
        <v>5</v>
      </c>
      <c r="F17" s="31">
        <v>6</v>
      </c>
      <c r="G17" s="31">
        <v>7</v>
      </c>
      <c r="H17" s="31">
        <v>8</v>
      </c>
      <c r="I17" s="31">
        <v>9</v>
      </c>
      <c r="J17" s="32">
        <v>10</v>
      </c>
      <c r="K17" s="31">
        <v>11</v>
      </c>
      <c r="L17" s="31">
        <v>12</v>
      </c>
      <c r="M17" s="31">
        <v>13</v>
      </c>
      <c r="N17" s="32">
        <v>14</v>
      </c>
      <c r="O17" s="31">
        <v>15</v>
      </c>
      <c r="P17" s="31">
        <v>16</v>
      </c>
      <c r="Q17" s="31">
        <v>17</v>
      </c>
      <c r="R17" s="31">
        <v>18</v>
      </c>
    </row>
    <row r="18" spans="1:22" ht="15.6">
      <c r="A18" s="23">
        <v>1</v>
      </c>
      <c r="B18" s="23" t="s">
        <v>29</v>
      </c>
      <c r="C18" s="30"/>
      <c r="D18" s="29"/>
      <c r="E18" s="7"/>
      <c r="F18" s="28"/>
      <c r="G18" s="28"/>
      <c r="H18" s="28"/>
      <c r="I18" s="28"/>
      <c r="J18" s="10"/>
      <c r="K18" s="27"/>
      <c r="L18" s="27"/>
      <c r="M18" s="27"/>
      <c r="N18" s="10"/>
      <c r="O18" s="27"/>
      <c r="P18" s="27"/>
      <c r="Q18" s="27"/>
      <c r="R18" s="27"/>
    </row>
    <row r="19" spans="1:22" ht="78">
      <c r="A19" s="20">
        <v>1.1000000000000001</v>
      </c>
      <c r="B19" s="22" t="s">
        <v>28</v>
      </c>
      <c r="C19" s="20" t="s">
        <v>26</v>
      </c>
      <c r="D19" s="19">
        <v>1</v>
      </c>
      <c r="E19" s="18">
        <v>50000</v>
      </c>
      <c r="F19" s="16">
        <f>TRUNC(D19*E19,2)</f>
        <v>50000</v>
      </c>
      <c r="G19" s="16"/>
      <c r="H19" s="16">
        <f>E19</f>
        <v>50000</v>
      </c>
      <c r="I19" s="16">
        <f>TRUNC(G19*H19,2)</f>
        <v>0</v>
      </c>
      <c r="J19" s="17"/>
      <c r="K19" s="15"/>
      <c r="L19" s="17">
        <v>0</v>
      </c>
      <c r="M19" s="15">
        <f>TRUNC(L19*$E19,2)</f>
        <v>0</v>
      </c>
      <c r="N19" s="17">
        <f>J19-L19</f>
        <v>0</v>
      </c>
      <c r="O19" s="15">
        <f>K19-M19</f>
        <v>0</v>
      </c>
      <c r="P19" s="15">
        <f>G19-J19</f>
        <v>0</v>
      </c>
      <c r="Q19" s="15">
        <f>TRUNC(P19*$E19,2)</f>
        <v>0</v>
      </c>
      <c r="R19" s="26"/>
      <c r="S19" s="13" t="e">
        <f>#REF!</f>
        <v>#REF!</v>
      </c>
      <c r="T19" s="12"/>
      <c r="U19" s="5"/>
      <c r="V19" s="5"/>
    </row>
    <row r="20" spans="1:22" ht="46.8">
      <c r="A20" s="20">
        <v>1.2</v>
      </c>
      <c r="B20" s="22" t="s">
        <v>27</v>
      </c>
      <c r="C20" s="20" t="s">
        <v>26</v>
      </c>
      <c r="D20" s="19">
        <v>1</v>
      </c>
      <c r="E20" s="18">
        <v>50000</v>
      </c>
      <c r="F20" s="16">
        <f>TRUNC(D20*E20,2)</f>
        <v>50000</v>
      </c>
      <c r="G20" s="16"/>
      <c r="H20" s="16">
        <f>E20</f>
        <v>50000</v>
      </c>
      <c r="I20" s="16">
        <f>TRUNC(G20*H20,2)</f>
        <v>0</v>
      </c>
      <c r="J20" s="17"/>
      <c r="K20" s="15">
        <f>TRUNC(J20*$E20,2)</f>
        <v>0</v>
      </c>
      <c r="L20" s="17"/>
      <c r="M20" s="15">
        <f>TRUNC(L20*$E20,2)</f>
        <v>0</v>
      </c>
      <c r="N20" s="17">
        <f>J20-L20</f>
        <v>0</v>
      </c>
      <c r="O20" s="15">
        <f>N20*E20</f>
        <v>0</v>
      </c>
      <c r="P20" s="15">
        <f>G20-J20</f>
        <v>0</v>
      </c>
      <c r="Q20" s="15">
        <f>TRUNC(P20*$E20,2)</f>
        <v>0</v>
      </c>
      <c r="R20" s="14"/>
      <c r="S20" s="13" t="e">
        <f>#REF!</f>
        <v>#REF!</v>
      </c>
      <c r="T20" s="12"/>
      <c r="U20" s="5"/>
      <c r="V20" s="5"/>
    </row>
    <row r="21" spans="1:22" ht="15.6">
      <c r="A21" s="20"/>
      <c r="B21" s="21" t="s">
        <v>25</v>
      </c>
      <c r="C21" s="20"/>
      <c r="D21" s="19"/>
      <c r="E21" s="18"/>
      <c r="F21" s="16">
        <f>SUM(F19:F20)</f>
        <v>100000</v>
      </c>
      <c r="G21" s="16"/>
      <c r="H21" s="16"/>
      <c r="I21" s="16"/>
      <c r="J21" s="17"/>
      <c r="K21" s="16">
        <f>SUM(K19:K20)</f>
        <v>0</v>
      </c>
      <c r="L21" s="17"/>
      <c r="M21" s="16">
        <f>SUM(M19:M20)</f>
        <v>0</v>
      </c>
      <c r="N21" s="17"/>
      <c r="O21" s="16">
        <f>SUM(O19:O20)</f>
        <v>0</v>
      </c>
      <c r="P21" s="15"/>
      <c r="Q21" s="15"/>
      <c r="R21" s="14"/>
      <c r="S21" s="13"/>
      <c r="T21" s="12"/>
      <c r="U21" s="5"/>
      <c r="V21" s="5"/>
    </row>
    <row r="22" spans="1:22" ht="15.6">
      <c r="A22" s="23">
        <v>2</v>
      </c>
      <c r="B22" s="23" t="s">
        <v>24</v>
      </c>
      <c r="C22" s="20"/>
      <c r="D22" s="19"/>
      <c r="E22" s="18"/>
      <c r="F22" s="16"/>
      <c r="G22" s="16"/>
      <c r="H22" s="16"/>
      <c r="I22" s="25"/>
      <c r="J22" s="17"/>
      <c r="K22" s="15"/>
      <c r="L22" s="17"/>
      <c r="M22" s="25"/>
      <c r="N22" s="17"/>
      <c r="O22" s="15"/>
      <c r="P22" s="15">
        <f>G22-J22</f>
        <v>0</v>
      </c>
      <c r="Q22" s="15"/>
      <c r="R22" s="14"/>
      <c r="S22" s="13" t="e">
        <f>#REF!</f>
        <v>#REF!</v>
      </c>
      <c r="T22" s="12"/>
      <c r="U22" s="5"/>
      <c r="V22" s="5"/>
    </row>
    <row r="23" spans="1:22" s="2" customFormat="1" ht="93.6">
      <c r="A23" s="20">
        <v>2.1</v>
      </c>
      <c r="B23" s="22" t="s">
        <v>23</v>
      </c>
      <c r="C23" s="20" t="s">
        <v>8</v>
      </c>
      <c r="D23" s="19">
        <v>3000</v>
      </c>
      <c r="E23" s="18">
        <v>80</v>
      </c>
      <c r="F23" s="16">
        <f>TRUNC(D23*E23,2)</f>
        <v>240000</v>
      </c>
      <c r="G23" s="16"/>
      <c r="H23" s="16">
        <f>E23</f>
        <v>80</v>
      </c>
      <c r="I23" s="16"/>
      <c r="J23" s="17"/>
      <c r="K23" s="15">
        <f>TRUNC(J23*$E23,2)</f>
        <v>0</v>
      </c>
      <c r="L23" s="17"/>
      <c r="M23" s="15">
        <f>TRUNC(L23*$E23,2)</f>
        <v>0</v>
      </c>
      <c r="N23" s="17">
        <f>J23-L23</f>
        <v>0</v>
      </c>
      <c r="O23" s="15">
        <f>N23*E23</f>
        <v>0</v>
      </c>
      <c r="P23" s="15">
        <f>G23-J23</f>
        <v>0</v>
      </c>
      <c r="Q23" s="25"/>
      <c r="R23" s="24"/>
      <c r="S23" s="13" t="e">
        <f>#REF!</f>
        <v>#REF!</v>
      </c>
      <c r="T23" s="12"/>
      <c r="U23" s="5"/>
      <c r="V23" s="5"/>
    </row>
    <row r="24" spans="1:22" s="2" customFormat="1" ht="15.6">
      <c r="A24" s="20"/>
      <c r="B24" s="21" t="s">
        <v>22</v>
      </c>
      <c r="C24" s="20"/>
      <c r="D24" s="19"/>
      <c r="E24" s="18"/>
      <c r="F24" s="16">
        <f>SUM(F23)</f>
        <v>240000</v>
      </c>
      <c r="G24" s="16"/>
      <c r="H24" s="16"/>
      <c r="I24" s="16"/>
      <c r="J24" s="17"/>
      <c r="K24" s="16">
        <f>SUM(K23)</f>
        <v>0</v>
      </c>
      <c r="L24" s="17"/>
      <c r="M24" s="16">
        <f>SUM(M23)</f>
        <v>0</v>
      </c>
      <c r="N24" s="17"/>
      <c r="O24" s="16">
        <f>SUM(O23)</f>
        <v>0</v>
      </c>
      <c r="P24" s="15"/>
      <c r="Q24" s="25"/>
      <c r="R24" s="24"/>
      <c r="S24" s="13"/>
      <c r="T24" s="12"/>
      <c r="U24" s="5"/>
      <c r="V24" s="5"/>
    </row>
    <row r="25" spans="1:22" ht="15.6">
      <c r="A25" s="23">
        <v>3</v>
      </c>
      <c r="B25" s="23" t="s">
        <v>21</v>
      </c>
      <c r="C25" s="20"/>
      <c r="D25" s="19"/>
      <c r="E25" s="18"/>
      <c r="F25" s="16"/>
      <c r="G25" s="16"/>
      <c r="H25" s="16"/>
      <c r="I25" s="16"/>
      <c r="J25" s="17"/>
      <c r="K25" s="15"/>
      <c r="L25" s="17"/>
      <c r="M25" s="15"/>
      <c r="N25" s="17"/>
      <c r="O25" s="15"/>
      <c r="P25" s="15">
        <f t="shared" ref="P25:P30" si="6">G25-J25</f>
        <v>0</v>
      </c>
      <c r="Q25" s="15">
        <f t="shared" ref="Q25:Q30" si="7">TRUNC(P25*$E25,2)</f>
        <v>0</v>
      </c>
      <c r="R25" s="14"/>
      <c r="S25" s="13" t="e">
        <f>#REF!</f>
        <v>#REF!</v>
      </c>
      <c r="T25" s="12"/>
      <c r="U25" s="5"/>
      <c r="V25" s="5"/>
    </row>
    <row r="26" spans="1:22" ht="109.2">
      <c r="A26" s="20">
        <v>3.1</v>
      </c>
      <c r="B26" s="22" t="s">
        <v>20</v>
      </c>
      <c r="C26" s="20" t="s">
        <v>8</v>
      </c>
      <c r="D26" s="19">
        <v>443.18</v>
      </c>
      <c r="E26" s="18">
        <v>50</v>
      </c>
      <c r="F26" s="16">
        <f t="shared" ref="F26:F33" si="8">TRUNC(D26*E26,2)</f>
        <v>22159</v>
      </c>
      <c r="G26" s="16"/>
      <c r="H26" s="16">
        <f>E26</f>
        <v>50</v>
      </c>
      <c r="I26" s="16">
        <f t="shared" ref="I26:I33" si="9">TRUNC(G26*H26,2)</f>
        <v>0</v>
      </c>
      <c r="J26" s="17"/>
      <c r="K26" s="15">
        <f t="shared" ref="K26:K33" si="10">TRUNC(J26*$E26,2)</f>
        <v>0</v>
      </c>
      <c r="L26" s="17"/>
      <c r="M26" s="15">
        <f t="shared" ref="M26:M33" si="11">TRUNC(L26*$E26,2)</f>
        <v>0</v>
      </c>
      <c r="N26" s="17">
        <f t="shared" ref="N26:N33" si="12">J26-L26</f>
        <v>0</v>
      </c>
      <c r="O26" s="15">
        <f t="shared" ref="O26:O33" si="13">N26*E26</f>
        <v>0</v>
      </c>
      <c r="P26" s="15">
        <f t="shared" si="6"/>
        <v>0</v>
      </c>
      <c r="Q26" s="15">
        <f t="shared" si="7"/>
        <v>0</v>
      </c>
      <c r="R26" s="14"/>
      <c r="S26" s="13" t="e">
        <f>#REF!</f>
        <v>#REF!</v>
      </c>
      <c r="T26" s="12"/>
      <c r="U26" s="5"/>
      <c r="V26" s="5"/>
    </row>
    <row r="27" spans="1:22" ht="78">
      <c r="A27" s="20">
        <v>3.2</v>
      </c>
      <c r="B27" s="22" t="s">
        <v>19</v>
      </c>
      <c r="C27" s="20" t="s">
        <v>8</v>
      </c>
      <c r="D27" s="19">
        <v>158.94999999999999</v>
      </c>
      <c r="E27" s="18">
        <v>2200</v>
      </c>
      <c r="F27" s="16">
        <f t="shared" si="8"/>
        <v>349690</v>
      </c>
      <c r="G27" s="16"/>
      <c r="H27" s="16">
        <f t="shared" ref="H27:H33" si="14">E27</f>
        <v>2200</v>
      </c>
      <c r="I27" s="16">
        <f t="shared" si="9"/>
        <v>0</v>
      </c>
      <c r="J27" s="17"/>
      <c r="K27" s="15">
        <f t="shared" si="10"/>
        <v>0</v>
      </c>
      <c r="L27" s="17"/>
      <c r="M27" s="15">
        <f t="shared" si="11"/>
        <v>0</v>
      </c>
      <c r="N27" s="17">
        <f t="shared" si="12"/>
        <v>0</v>
      </c>
      <c r="O27" s="15">
        <f t="shared" si="13"/>
        <v>0</v>
      </c>
      <c r="P27" s="15">
        <f t="shared" si="6"/>
        <v>0</v>
      </c>
      <c r="Q27" s="15">
        <f t="shared" si="7"/>
        <v>0</v>
      </c>
      <c r="R27" s="14"/>
      <c r="S27" s="13" t="e">
        <f>#REF!</f>
        <v>#REF!</v>
      </c>
      <c r="T27" s="12"/>
      <c r="U27" s="5"/>
      <c r="V27" s="5"/>
    </row>
    <row r="28" spans="1:22" ht="62.4">
      <c r="A28" s="20">
        <v>3.3</v>
      </c>
      <c r="B28" s="22" t="s">
        <v>18</v>
      </c>
      <c r="C28" s="20" t="s">
        <v>8</v>
      </c>
      <c r="D28" s="19">
        <v>2.16</v>
      </c>
      <c r="E28" s="18">
        <v>6000</v>
      </c>
      <c r="F28" s="16">
        <f t="shared" si="8"/>
        <v>12960</v>
      </c>
      <c r="G28" s="16"/>
      <c r="H28" s="16">
        <f t="shared" si="14"/>
        <v>6000</v>
      </c>
      <c r="I28" s="16">
        <f t="shared" si="9"/>
        <v>0</v>
      </c>
      <c r="J28" s="17"/>
      <c r="K28" s="15">
        <f t="shared" si="10"/>
        <v>0</v>
      </c>
      <c r="L28" s="17"/>
      <c r="M28" s="15">
        <f t="shared" si="11"/>
        <v>0</v>
      </c>
      <c r="N28" s="17">
        <f t="shared" si="12"/>
        <v>0</v>
      </c>
      <c r="O28" s="15">
        <f t="shared" si="13"/>
        <v>0</v>
      </c>
      <c r="P28" s="15">
        <f t="shared" si="6"/>
        <v>0</v>
      </c>
      <c r="Q28" s="15">
        <f t="shared" si="7"/>
        <v>0</v>
      </c>
      <c r="R28" s="14"/>
      <c r="S28" s="13" t="e">
        <f>#REF!</f>
        <v>#REF!</v>
      </c>
      <c r="T28" s="12"/>
      <c r="U28" s="5"/>
      <c r="V28" s="5"/>
    </row>
    <row r="29" spans="1:22" ht="78">
      <c r="A29" s="20">
        <v>3.4</v>
      </c>
      <c r="B29" s="22" t="s">
        <v>17</v>
      </c>
      <c r="C29" s="20" t="s">
        <v>8</v>
      </c>
      <c r="D29" s="19">
        <v>22.62</v>
      </c>
      <c r="E29" s="18">
        <v>7000</v>
      </c>
      <c r="F29" s="16">
        <f t="shared" si="8"/>
        <v>158340</v>
      </c>
      <c r="G29" s="16"/>
      <c r="H29" s="16">
        <f t="shared" si="14"/>
        <v>7000</v>
      </c>
      <c r="I29" s="16">
        <f t="shared" si="9"/>
        <v>0</v>
      </c>
      <c r="J29" s="17"/>
      <c r="K29" s="15">
        <f t="shared" si="10"/>
        <v>0</v>
      </c>
      <c r="L29" s="17"/>
      <c r="M29" s="15">
        <f t="shared" si="11"/>
        <v>0</v>
      </c>
      <c r="N29" s="17">
        <f t="shared" si="12"/>
        <v>0</v>
      </c>
      <c r="O29" s="15">
        <f t="shared" si="13"/>
        <v>0</v>
      </c>
      <c r="P29" s="15">
        <f t="shared" si="6"/>
        <v>0</v>
      </c>
      <c r="Q29" s="15">
        <f t="shared" si="7"/>
        <v>0</v>
      </c>
      <c r="R29" s="14"/>
      <c r="S29" s="13" t="e">
        <f>#REF!</f>
        <v>#REF!</v>
      </c>
      <c r="T29" s="12"/>
      <c r="U29" s="5"/>
      <c r="V29" s="5"/>
    </row>
    <row r="30" spans="1:22" ht="78">
      <c r="A30" s="20">
        <v>3.5</v>
      </c>
      <c r="B30" s="22" t="s">
        <v>16</v>
      </c>
      <c r="C30" s="20" t="s">
        <v>8</v>
      </c>
      <c r="D30" s="19">
        <v>423.26</v>
      </c>
      <c r="E30" s="18">
        <v>6250</v>
      </c>
      <c r="F30" s="16">
        <f t="shared" si="8"/>
        <v>2645375</v>
      </c>
      <c r="G30" s="16"/>
      <c r="H30" s="16">
        <f t="shared" si="14"/>
        <v>6250</v>
      </c>
      <c r="I30" s="16">
        <f t="shared" si="9"/>
        <v>0</v>
      </c>
      <c r="J30" s="17"/>
      <c r="K30" s="15">
        <f t="shared" si="10"/>
        <v>0</v>
      </c>
      <c r="L30" s="17"/>
      <c r="M30" s="15">
        <f t="shared" si="11"/>
        <v>0</v>
      </c>
      <c r="N30" s="17">
        <f t="shared" si="12"/>
        <v>0</v>
      </c>
      <c r="O30" s="15">
        <f t="shared" si="13"/>
        <v>0</v>
      </c>
      <c r="P30" s="15">
        <f t="shared" si="6"/>
        <v>0</v>
      </c>
      <c r="Q30" s="15">
        <f t="shared" si="7"/>
        <v>0</v>
      </c>
      <c r="R30" s="14"/>
      <c r="S30" s="13" t="e">
        <f>#REF!</f>
        <v>#REF!</v>
      </c>
      <c r="T30" s="12"/>
      <c r="U30" s="5"/>
      <c r="V30" s="5"/>
    </row>
    <row r="31" spans="1:22" ht="78">
      <c r="A31" s="20">
        <v>3.6</v>
      </c>
      <c r="B31" s="22" t="s">
        <v>15</v>
      </c>
      <c r="C31" s="20" t="s">
        <v>8</v>
      </c>
      <c r="D31" s="19">
        <v>164.44</v>
      </c>
      <c r="E31" s="18">
        <v>5000</v>
      </c>
      <c r="F31" s="16">
        <f t="shared" si="8"/>
        <v>822200</v>
      </c>
      <c r="G31" s="16"/>
      <c r="H31" s="16">
        <f t="shared" si="14"/>
        <v>5000</v>
      </c>
      <c r="I31" s="16">
        <f t="shared" si="9"/>
        <v>0</v>
      </c>
      <c r="J31" s="17"/>
      <c r="K31" s="15">
        <f t="shared" si="10"/>
        <v>0</v>
      </c>
      <c r="L31" s="17"/>
      <c r="M31" s="15">
        <f t="shared" si="11"/>
        <v>0</v>
      </c>
      <c r="N31" s="17">
        <f t="shared" si="12"/>
        <v>0</v>
      </c>
      <c r="O31" s="15">
        <f t="shared" si="13"/>
        <v>0</v>
      </c>
      <c r="P31" s="15"/>
      <c r="Q31" s="15"/>
      <c r="R31" s="14"/>
      <c r="S31" s="13"/>
      <c r="T31" s="12"/>
      <c r="U31" s="5"/>
      <c r="V31" s="5"/>
    </row>
    <row r="32" spans="1:22" ht="124.8">
      <c r="A32" s="20">
        <v>3.7</v>
      </c>
      <c r="B32" s="22" t="s">
        <v>14</v>
      </c>
      <c r="C32" s="20" t="s">
        <v>8</v>
      </c>
      <c r="D32" s="19">
        <v>97.5</v>
      </c>
      <c r="E32" s="18">
        <v>3500</v>
      </c>
      <c r="F32" s="16">
        <f t="shared" si="8"/>
        <v>341250</v>
      </c>
      <c r="G32" s="16"/>
      <c r="H32" s="16">
        <f t="shared" si="14"/>
        <v>3500</v>
      </c>
      <c r="I32" s="16">
        <f t="shared" si="9"/>
        <v>0</v>
      </c>
      <c r="J32" s="17"/>
      <c r="K32" s="15">
        <f t="shared" si="10"/>
        <v>0</v>
      </c>
      <c r="L32" s="17"/>
      <c r="M32" s="15">
        <f t="shared" si="11"/>
        <v>0</v>
      </c>
      <c r="N32" s="17">
        <f t="shared" si="12"/>
        <v>0</v>
      </c>
      <c r="O32" s="15">
        <f t="shared" si="13"/>
        <v>0</v>
      </c>
      <c r="P32" s="15"/>
      <c r="Q32" s="15"/>
      <c r="R32" s="14"/>
      <c r="S32" s="13"/>
      <c r="T32" s="12"/>
      <c r="U32" s="5"/>
      <c r="V32" s="5"/>
    </row>
    <row r="33" spans="1:22" ht="93.6">
      <c r="A33" s="20">
        <v>3.8</v>
      </c>
      <c r="B33" s="22" t="s">
        <v>13</v>
      </c>
      <c r="C33" s="20" t="s">
        <v>12</v>
      </c>
      <c r="D33" s="19">
        <v>57</v>
      </c>
      <c r="E33" s="18">
        <v>70</v>
      </c>
      <c r="F33" s="16">
        <f t="shared" si="8"/>
        <v>3990</v>
      </c>
      <c r="G33" s="16"/>
      <c r="H33" s="16">
        <f t="shared" si="14"/>
        <v>70</v>
      </c>
      <c r="I33" s="16">
        <f t="shared" si="9"/>
        <v>0</v>
      </c>
      <c r="J33" s="17"/>
      <c r="K33" s="15">
        <f t="shared" si="10"/>
        <v>0</v>
      </c>
      <c r="L33" s="17"/>
      <c r="M33" s="15">
        <f t="shared" si="11"/>
        <v>0</v>
      </c>
      <c r="N33" s="17">
        <f t="shared" si="12"/>
        <v>0</v>
      </c>
      <c r="O33" s="15">
        <f t="shared" si="13"/>
        <v>0</v>
      </c>
      <c r="P33" s="15"/>
      <c r="Q33" s="15"/>
      <c r="R33" s="14"/>
      <c r="S33" s="13"/>
      <c r="T33" s="12"/>
      <c r="U33" s="5"/>
      <c r="V33" s="5"/>
    </row>
    <row r="34" spans="1:22" ht="15.6">
      <c r="A34" s="20"/>
      <c r="B34" s="21" t="s">
        <v>11</v>
      </c>
      <c r="C34" s="20"/>
      <c r="D34" s="19"/>
      <c r="E34" s="18"/>
      <c r="F34" s="16">
        <f>SUM(F26:F33)</f>
        <v>4355964</v>
      </c>
      <c r="G34" s="16"/>
      <c r="H34" s="16"/>
      <c r="I34" s="16">
        <f>SUM(I26:I33)</f>
        <v>0</v>
      </c>
      <c r="J34" s="17"/>
      <c r="K34" s="16">
        <f>SUM(K26:K33)</f>
        <v>0</v>
      </c>
      <c r="L34" s="17"/>
      <c r="M34" s="16">
        <f>SUM(M26:M33)</f>
        <v>0</v>
      </c>
      <c r="N34" s="17"/>
      <c r="O34" s="16">
        <f>SUM(O26:O33)</f>
        <v>0</v>
      </c>
      <c r="P34" s="15"/>
      <c r="Q34" s="15"/>
      <c r="R34" s="14"/>
      <c r="S34" s="13"/>
      <c r="T34" s="12"/>
      <c r="U34" s="5"/>
      <c r="V34" s="5"/>
    </row>
    <row r="35" spans="1:22" ht="15.6">
      <c r="A35" s="23">
        <v>4</v>
      </c>
      <c r="B35" s="23" t="s">
        <v>10</v>
      </c>
      <c r="C35" s="20"/>
      <c r="D35" s="19"/>
      <c r="E35" s="18"/>
      <c r="F35" s="16"/>
      <c r="G35" s="16"/>
      <c r="H35" s="16"/>
      <c r="I35" s="16">
        <f>TRUNC(G35*H35,2)</f>
        <v>0</v>
      </c>
      <c r="J35" s="17"/>
      <c r="K35" s="15"/>
      <c r="L35" s="17"/>
      <c r="M35" s="15"/>
      <c r="N35" s="17"/>
      <c r="O35" s="15"/>
      <c r="P35" s="15">
        <f>G35-J35</f>
        <v>0</v>
      </c>
      <c r="Q35" s="15">
        <f>TRUNC(P35*$E35,2)</f>
        <v>0</v>
      </c>
      <c r="R35" s="14"/>
      <c r="S35" s="13" t="e">
        <f>#REF!</f>
        <v>#REF!</v>
      </c>
      <c r="T35" s="12"/>
      <c r="U35" s="5"/>
      <c r="V35" s="5"/>
    </row>
    <row r="36" spans="1:22" ht="78">
      <c r="A36" s="20">
        <v>4.0999999999999996</v>
      </c>
      <c r="B36" s="22" t="s">
        <v>9</v>
      </c>
      <c r="C36" s="20" t="s">
        <v>8</v>
      </c>
      <c r="D36" s="19">
        <v>92.12</v>
      </c>
      <c r="E36" s="18">
        <v>8000</v>
      </c>
      <c r="F36" s="16">
        <f>TRUNC(D36*E36,2)</f>
        <v>736960</v>
      </c>
      <c r="G36" s="16"/>
      <c r="H36" s="16">
        <f>E36</f>
        <v>8000</v>
      </c>
      <c r="I36" s="16">
        <f>TRUNC(G36*H36,2)</f>
        <v>0</v>
      </c>
      <c r="J36" s="17"/>
      <c r="K36" s="15">
        <f>TRUNC(J36*$E36,2)</f>
        <v>0</v>
      </c>
      <c r="L36" s="17"/>
      <c r="M36" s="15">
        <f>TRUNC(L36*$E36,2)</f>
        <v>0</v>
      </c>
      <c r="N36" s="17">
        <f>J36-L36</f>
        <v>0</v>
      </c>
      <c r="O36" s="15">
        <f>N36*E36</f>
        <v>0</v>
      </c>
      <c r="P36" s="15">
        <f>G36-J36</f>
        <v>0</v>
      </c>
      <c r="Q36" s="15">
        <f>TRUNC(P36*$E36,2)</f>
        <v>0</v>
      </c>
      <c r="R36" s="14"/>
      <c r="S36" s="13" t="e">
        <f>#REF!</f>
        <v>#REF!</v>
      </c>
      <c r="T36" s="12"/>
      <c r="U36" s="5"/>
      <c r="V36" s="5"/>
    </row>
    <row r="37" spans="1:22" ht="62.4">
      <c r="A37" s="20">
        <v>4.2</v>
      </c>
      <c r="B37" s="22" t="s">
        <v>7</v>
      </c>
      <c r="C37" s="20" t="s">
        <v>6</v>
      </c>
      <c r="D37" s="19">
        <v>3.83</v>
      </c>
      <c r="E37" s="18">
        <v>110000</v>
      </c>
      <c r="F37" s="16">
        <f>TRUNC(D37*E37,2)</f>
        <v>421300</v>
      </c>
      <c r="G37" s="16"/>
      <c r="H37" s="16">
        <f>E37</f>
        <v>110000</v>
      </c>
      <c r="I37" s="16">
        <f>TRUNC(G37*H37,2)</f>
        <v>0</v>
      </c>
      <c r="J37" s="17"/>
      <c r="K37" s="15">
        <f>TRUNC(J37*$E37,2)</f>
        <v>0</v>
      </c>
      <c r="L37" s="17"/>
      <c r="M37" s="15">
        <f>TRUNC(L37*$E37,2)</f>
        <v>0</v>
      </c>
      <c r="N37" s="17">
        <f>J37-L37</f>
        <v>0</v>
      </c>
      <c r="O37" s="15">
        <f>N37*E37</f>
        <v>0</v>
      </c>
      <c r="P37" s="15">
        <f>G37-J37</f>
        <v>0</v>
      </c>
      <c r="Q37" s="15">
        <f>TRUNC(P37*$E37,2)</f>
        <v>0</v>
      </c>
      <c r="R37" s="14"/>
      <c r="S37" s="13" t="e">
        <f>#REF!</f>
        <v>#REF!</v>
      </c>
      <c r="T37" s="12"/>
      <c r="U37" s="5"/>
      <c r="V37" s="5"/>
    </row>
    <row r="38" spans="1:22" ht="15.6">
      <c r="A38" s="20"/>
      <c r="B38" s="21" t="s">
        <v>5</v>
      </c>
      <c r="C38" s="20"/>
      <c r="D38" s="19"/>
      <c r="E38" s="18"/>
      <c r="F38" s="16">
        <f>SUM(F36:F37)</f>
        <v>1158260</v>
      </c>
      <c r="G38" s="16"/>
      <c r="H38" s="16"/>
      <c r="I38" s="16">
        <f>SUM(I36:I37)</f>
        <v>0</v>
      </c>
      <c r="J38" s="17"/>
      <c r="K38" s="16">
        <f>SUM(K36:K37)</f>
        <v>0</v>
      </c>
      <c r="L38" s="17"/>
      <c r="M38" s="16">
        <f>SUM(M36:M37)</f>
        <v>0</v>
      </c>
      <c r="N38" s="17"/>
      <c r="O38" s="16">
        <f>SUM(O36:O37)</f>
        <v>0</v>
      </c>
      <c r="P38" s="15"/>
      <c r="Q38" s="15"/>
      <c r="R38" s="14"/>
      <c r="S38" s="13"/>
      <c r="T38" s="12"/>
      <c r="U38" s="5"/>
      <c r="V38" s="5"/>
    </row>
    <row r="39" spans="1:22" ht="15.6">
      <c r="A39" s="10"/>
      <c r="B39" s="11"/>
      <c r="C39" s="58" t="s">
        <v>4</v>
      </c>
      <c r="D39" s="58"/>
      <c r="E39" s="58"/>
      <c r="F39" s="8">
        <f>SUM(F19:F37)/2</f>
        <v>5275094</v>
      </c>
      <c r="G39" s="8"/>
      <c r="H39" s="8"/>
      <c r="I39" s="8">
        <f>SUM(I19:I37)/2</f>
        <v>0</v>
      </c>
      <c r="J39" s="9"/>
      <c r="K39" s="8">
        <f>SUM(K19:K37)/2</f>
        <v>0</v>
      </c>
      <c r="L39" s="9"/>
      <c r="M39" s="8">
        <f>SUM(M19:M37)/2</f>
        <v>0</v>
      </c>
      <c r="N39" s="9"/>
      <c r="O39" s="8">
        <f>SUM(O19:O37)/2</f>
        <v>0</v>
      </c>
      <c r="P39" s="9"/>
      <c r="Q39" s="8">
        <f>SUM(Q19:Q37)/2</f>
        <v>0</v>
      </c>
      <c r="R39" s="7"/>
    </row>
    <row r="40" spans="1:22" ht="15.6">
      <c r="A40" s="10"/>
      <c r="B40" s="11"/>
      <c r="C40" s="58" t="s">
        <v>3</v>
      </c>
      <c r="D40" s="58"/>
      <c r="E40" s="58"/>
      <c r="F40" s="8">
        <f>F19+F20</f>
        <v>100000</v>
      </c>
      <c r="G40" s="8"/>
      <c r="H40" s="8"/>
      <c r="I40" s="8">
        <f>I19+I20</f>
        <v>0</v>
      </c>
      <c r="J40" s="9"/>
      <c r="K40" s="8">
        <f>K19+K20</f>
        <v>0</v>
      </c>
      <c r="L40" s="9"/>
      <c r="M40" s="8">
        <f>M19+M20</f>
        <v>0</v>
      </c>
      <c r="N40" s="9"/>
      <c r="O40" s="8">
        <f>O19+O20</f>
        <v>0</v>
      </c>
      <c r="P40" s="9"/>
      <c r="Q40" s="8">
        <f>Q19</f>
        <v>0</v>
      </c>
      <c r="R40" s="7"/>
    </row>
    <row r="41" spans="1:22" ht="15.6">
      <c r="A41" s="10"/>
      <c r="B41" s="11"/>
      <c r="C41" s="58" t="s">
        <v>2</v>
      </c>
      <c r="D41" s="58"/>
      <c r="E41" s="58"/>
      <c r="F41" s="8">
        <f>F39-F40</f>
        <v>5175094</v>
      </c>
      <c r="G41" s="8"/>
      <c r="H41" s="8"/>
      <c r="I41" s="8">
        <f>I39-I40</f>
        <v>0</v>
      </c>
      <c r="J41" s="9"/>
      <c r="K41" s="8">
        <f>K39-K40</f>
        <v>0</v>
      </c>
      <c r="L41" s="9"/>
      <c r="M41" s="8">
        <f>M39-M40</f>
        <v>0</v>
      </c>
      <c r="N41" s="9"/>
      <c r="O41" s="8">
        <f>O39-O40</f>
        <v>0</v>
      </c>
      <c r="P41" s="9"/>
      <c r="Q41" s="8">
        <f>Q39-Q40</f>
        <v>0</v>
      </c>
      <c r="R41" s="7"/>
    </row>
    <row r="42" spans="1:22" ht="15.6">
      <c r="A42" s="10"/>
      <c r="B42" s="11"/>
      <c r="C42" s="58" t="s">
        <v>1</v>
      </c>
      <c r="D42" s="58"/>
      <c r="E42" s="58"/>
      <c r="F42" s="8">
        <f>TRUNC(F41*0.13,2)</f>
        <v>672762.22</v>
      </c>
      <c r="G42" s="8"/>
      <c r="H42" s="8"/>
      <c r="I42" s="8">
        <f>TRUNC(I41*0.13,2)</f>
        <v>0</v>
      </c>
      <c r="J42" s="9"/>
      <c r="K42" s="8">
        <f>TRUNC(K41*0.13,2)</f>
        <v>0</v>
      </c>
      <c r="L42" s="9"/>
      <c r="M42" s="8">
        <f>TRUNC(M41*0.13,2)</f>
        <v>0</v>
      </c>
      <c r="N42" s="9"/>
      <c r="O42" s="8">
        <f>TRUNC(O41*0.13,2)</f>
        <v>0</v>
      </c>
      <c r="P42" s="9"/>
      <c r="Q42" s="8">
        <f>TRUNC(Q41*0.13,2)</f>
        <v>0</v>
      </c>
      <c r="R42" s="7"/>
    </row>
    <row r="43" spans="1:22" ht="15.6">
      <c r="A43" s="10"/>
      <c r="C43" s="58" t="s">
        <v>0</v>
      </c>
      <c r="D43" s="58"/>
      <c r="E43" s="58"/>
      <c r="F43" s="8">
        <f>F39+F42</f>
        <v>5947856.2199999997</v>
      </c>
      <c r="G43" s="8"/>
      <c r="H43" s="8"/>
      <c r="I43" s="8">
        <f>I39+I42</f>
        <v>0</v>
      </c>
      <c r="J43" s="9"/>
      <c r="K43" s="8">
        <f>K39+K42</f>
        <v>0</v>
      </c>
      <c r="L43" s="9"/>
      <c r="M43" s="8">
        <f>M39+M42</f>
        <v>0</v>
      </c>
      <c r="N43" s="9"/>
      <c r="O43" s="8">
        <f>O39+O42</f>
        <v>0</v>
      </c>
      <c r="P43" s="9"/>
      <c r="Q43" s="8">
        <f>Q39+Q42</f>
        <v>0</v>
      </c>
      <c r="R43" s="7"/>
    </row>
    <row r="44" spans="1:22">
      <c r="K44" s="5"/>
    </row>
    <row r="46" spans="1:22">
      <c r="E46" s="6"/>
    </row>
    <row r="47" spans="1:22">
      <c r="E47" s="6"/>
      <c r="F47" s="6"/>
    </row>
    <row r="48" spans="1:22">
      <c r="E48" s="4"/>
      <c r="K48" s="4"/>
      <c r="L48" s="5"/>
    </row>
    <row r="49" spans="5:5">
      <c r="E49" s="4"/>
    </row>
  </sheetData>
  <mergeCells count="24">
    <mergeCell ref="P15:Q15"/>
    <mergeCell ref="C39:E39"/>
    <mergeCell ref="C40:E40"/>
    <mergeCell ref="C41:E41"/>
    <mergeCell ref="J15:K15"/>
    <mergeCell ref="C42:E42"/>
    <mergeCell ref="C43:E43"/>
    <mergeCell ref="L15:M15"/>
    <mergeCell ref="N15:O15"/>
    <mergeCell ref="A15:A16"/>
    <mergeCell ref="B15:B16"/>
    <mergeCell ref="C15:C16"/>
    <mergeCell ref="D15:F15"/>
    <mergeCell ref="G15:I15"/>
    <mergeCell ref="A6:R6"/>
    <mergeCell ref="A7:R7"/>
    <mergeCell ref="A8:R8"/>
    <mergeCell ref="A10:F10"/>
    <mergeCell ref="A11:F11"/>
    <mergeCell ref="A1:R1"/>
    <mergeCell ref="A2:R2"/>
    <mergeCell ref="A3:R3"/>
    <mergeCell ref="A4:R4"/>
    <mergeCell ref="A5:R5"/>
  </mergeCells>
  <printOptions horizontalCentered="1" verticalCentered="1"/>
  <pageMargins left="0.31496062992126" right="0.18" top="0.35433070866141703" bottom="0.54" header="0.31496062992126" footer="0.17"/>
  <pageSetup paperSize="9" scale="56" fitToWidth="3" fitToHeight="3" orientation="landscape" r:id="rId1"/>
  <headerFooter scaleWithDoc="0" alignWithMargins="0">
    <oddHeader>&amp;RPage &amp;P of &amp;N</oddHeader>
    <oddFooter>&amp;LPrepared by:&amp;CChecked by:&amp;RApproved by:</oddFooter>
  </headerFooter>
  <rowBreaks count="1" manualBreakCount="1">
    <brk id="25"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Sudhamshu</dc:creator>
  <cp:lastModifiedBy>Sudhamshu</cp:lastModifiedBy>
  <dcterms:created xsi:type="dcterms:W3CDTF">2025-06-07T14:35:21Z</dcterms:created>
  <dcterms:modified xsi:type="dcterms:W3CDTF">2025-06-24T04:28:42Z</dcterms:modified>
</cp:coreProperties>
</file>