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udhanbhattarai/Github/disaster_logistics/Data/Florence/"/>
    </mc:Choice>
  </mc:AlternateContent>
  <xr:revisionPtr revIDLastSave="0" documentId="13_ncr:1_{B7CA9EC9-44B3-494C-BE2C-9C429D0A5678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locations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2">
      <go:sheetsCustomData xmlns:go="http://customooxmlschemas.google.com/" r:id="rId5" roundtripDataChecksum="1wjxvCNDScdaJDwiUwdUu2NgzKvCvFyhKzUUaZz1Drk="/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I3" i="2"/>
  <c r="H16" i="2"/>
  <c r="H15" i="2"/>
  <c r="H14" i="2"/>
  <c r="H13" i="2"/>
  <c r="H12" i="2"/>
  <c r="H11" i="2"/>
  <c r="H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/>
  </authors>
  <commentList>
    <comment ref="I1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calculated by the # of pallets multiplied by the number of PoD kits per pallet -- See Emma's kit calculation
</t>
        </r>
      </text>
    </comment>
    <comment ref="D6" authorId="1" shapeId="0" xr:uid="{00000000-0006-0000-0000-000002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ID#AAABFZBtpuI
</t>
        </r>
        <r>
          <rPr>
            <sz val="11"/>
            <color rgb="FF000000"/>
            <rFont val="Calibri"/>
            <family val="2"/>
          </rPr>
          <t xml:space="preserve">tc={F4DD63AF-DC67-44D9-A1DA-A3BD8108842B}    (2024-01-30 19:45:40)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Assumed it is a weigh station off of I-26E near Harleyville
</t>
        </r>
        <r>
          <rPr>
            <sz val="11"/>
            <color rgb="FF000000"/>
            <rFont val="Calibri"/>
            <family val="2"/>
          </rPr>
          <t xml:space="preserve">Reply:
</t>
        </r>
        <r>
          <rPr>
            <sz val="11"/>
            <color rgb="FF000000"/>
            <rFont val="Calibri"/>
            <family val="2"/>
          </rPr>
          <t xml:space="preserve">    Selected a nearby location for address and coordinates</t>
        </r>
      </text>
    </comment>
    <comment ref="D7" authorId="1" shapeId="0" xr:uid="{00000000-0006-0000-0000-000003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ID#AAABFZBtpuE
</t>
        </r>
        <r>
          <rPr>
            <sz val="11"/>
            <color rgb="FF000000"/>
            <rFont val="Calibri"/>
            <family val="2"/>
          </rPr>
          <t xml:space="preserve">tc={AD35BE4D-2964-4C17-8A24-63FC5259AAC3}    (2024-01-30 19:45:40)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Selected a highway rest area labeled town of Hendersonville on I-95</t>
        </r>
      </text>
    </comment>
    <comment ref="D8" authorId="1" shapeId="0" xr:uid="{00000000-0006-0000-0000-000004000000}">
      <text>
        <r>
          <rPr>
            <sz val="11"/>
            <color rgb="FF000000"/>
            <rFont val="Calibri"/>
            <family val="2"/>
          </rPr>
          <t xml:space="preserve">======
</t>
        </r>
        <r>
          <rPr>
            <sz val="11"/>
            <color rgb="FF000000"/>
            <rFont val="Calibri"/>
            <family val="2"/>
          </rPr>
          <t xml:space="preserve">ID#AAABFZBtpt4
</t>
        </r>
        <r>
          <rPr>
            <sz val="11"/>
            <color rgb="FF000000"/>
            <rFont val="Calibri"/>
            <family val="2"/>
          </rPr>
          <t xml:space="preserve">tc={2C1C690A-5E84-4A08-BFFC-F7888E707A1C}    (2024-01-30 19:45:40)
</t>
        </r>
        <r>
          <rPr>
            <sz val="11"/>
            <color rgb="FF000000"/>
            <rFont val="Calibri"/>
            <family val="2"/>
          </rPr>
          <t xml:space="preserve">[Threaded comment]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Your version of Excel allows you to read this threaded comment; however, any edits to it will get removed if the file is opened in a newer version of Excel. Learn more: https://go.microsoft.com/fwlink/?linkid=870924
</t>
        </r>
        <r>
          <rPr>
            <sz val="11"/>
            <color rgb="FF000000"/>
            <rFont val="Calibri"/>
            <family val="2"/>
          </rPr>
          <t xml:space="preserve">
</t>
        </r>
        <r>
          <rPr>
            <sz val="11"/>
            <color rgb="FF000000"/>
            <rFont val="Calibri"/>
            <family val="2"/>
          </rPr>
          <t xml:space="preserve">Comment:
</t>
        </r>
        <r>
          <rPr>
            <sz val="11"/>
            <color rgb="FF000000"/>
            <rFont val="Calibri"/>
            <family val="2"/>
          </rPr>
          <t xml:space="preserve">    Assumed to the state farmers market because SCEMD workbook listed it as in the center of the state</t>
        </r>
      </text>
    </comment>
    <comment ref="B10" authorId="1" shapeId="0" xr:uid="{00000000-0006-0000-0000-000005000000}">
      <text>
        <r>
          <rPr>
            <sz val="11"/>
            <color rgb="FF000000"/>
            <rFont val="Calibri"/>
            <family val="2"/>
          </rPr>
          <t>Same as largest shelter in each state</t>
        </r>
      </text>
    </comment>
  </commentList>
</comments>
</file>

<file path=xl/sharedStrings.xml><?xml version="1.0" encoding="utf-8"?>
<sst xmlns="http://schemas.openxmlformats.org/spreadsheetml/2006/main" count="61" uniqueCount="49">
  <si>
    <t>Index</t>
  </si>
  <si>
    <t>County</t>
  </si>
  <si>
    <t>Type</t>
  </si>
  <si>
    <t>Facility</t>
  </si>
  <si>
    <t>Address</t>
  </si>
  <si>
    <t>latitude</t>
  </si>
  <si>
    <t>longitude</t>
  </si>
  <si>
    <t>SCEMD Winnsboro Warehouse</t>
  </si>
  <si>
    <t>Supplier</t>
  </si>
  <si>
    <t>Georgetown</t>
  </si>
  <si>
    <t>Andrews Elementary School</t>
  </si>
  <si>
    <t>13072 County Line Road, Andrews, SC 29510</t>
  </si>
  <si>
    <t>Horry</t>
  </si>
  <si>
    <t>Loris High School</t>
  </si>
  <si>
    <t>301 Loris Lion Road, Loris, SC 29569</t>
  </si>
  <si>
    <t>Berkeley</t>
  </si>
  <si>
    <t>Cane Bay High School (pet friendly)</t>
  </si>
  <si>
    <t>1624 State Rd. Summerville, SC 29483</t>
  </si>
  <si>
    <t>Charleston</t>
  </si>
  <si>
    <t>Stall High School</t>
  </si>
  <si>
    <t>3625 Ashley Phosphate Road, North Charleston, SC 29418</t>
  </si>
  <si>
    <t>Dorchester</t>
  </si>
  <si>
    <t>Fort Dorchester High School</t>
  </si>
  <si>
    <t>8500 Patriot Boulevard, N Charleston, SC 29420</t>
  </si>
  <si>
    <t>Colleton</t>
  </si>
  <si>
    <t>Colleton County High School</t>
  </si>
  <si>
    <t>150 Cougar Nation Dr. Walterboro, SC 29488</t>
  </si>
  <si>
    <t>Jasper</t>
  </si>
  <si>
    <t>Ridgeland School Complex (Junior/Middle)</t>
  </si>
  <si>
    <t>RSA</t>
  </si>
  <si>
    <t>Florence Airport</t>
  </si>
  <si>
    <t>2100 Terminal Dr, Florence, SC 29501</t>
  </si>
  <si>
    <t>North AAF (Auxiliary Airforce Field)</t>
  </si>
  <si>
    <t>270 Slab Landing Rd, North, SC 29112</t>
  </si>
  <si>
    <t>Charleston Convention Center</t>
  </si>
  <si>
    <t>5001 Coliseum Dr, North Charleston, SC 29418</t>
  </si>
  <si>
    <t>I-26E (Harleyville)</t>
  </si>
  <si>
    <t>495 Judge St, Harleyville, SC 29448</t>
  </si>
  <si>
    <t>I-95S (Hendersonville) (MILE 47)</t>
  </si>
  <si>
    <t>2410 State Rd S-15-28, Walterboro, SC 29488</t>
  </si>
  <si>
    <t>Farmers Market</t>
  </si>
  <si>
    <t>3483 Charleston Hwy, West Columbia, SC 29172</t>
  </si>
  <si>
    <t>PoD</t>
  </si>
  <si>
    <t>100 Tidewater Dr, Winnsboro, SC 29180</t>
  </si>
  <si>
    <t>3780 Southside Industrial Pkwy, Atlanta, GA 30354</t>
  </si>
  <si>
    <t>FEMA Warehouse (Food and Water)</t>
  </si>
  <si>
    <t>250 Jaguar Trail, Ridgeland, SC 29936</t>
  </si>
  <si>
    <t>Demand</t>
  </si>
  <si>
    <t>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</si>
</sst>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0" xfId="0" applyNumberFormat="1" applyFont="1" applyAlignment="1">
      <alignment horizontal="right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indent="0" justifyLastLine="0" shrinkToFit="0" readingOrder="0"/>
    </dxf>
    <dxf>
      <border outline="0">
        <left style="medium">
          <color auto="1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B283B7-2EE7-A541-8527-2A33AF1CE8DC}" name="Table1" displayName="Table1" ref="A1:I16" totalsRowShown="0" headerRowDxfId="6" dataDxfId="5" tableBorderDxfId="11">
  <autoFilter ref="A1:I16" xr:uid="{36B283B7-2EE7-A541-8527-2A33AF1CE8DC}"/>
  <tableColumns count="9">
    <tableColumn id="1" xr3:uid="{1A1E8DD3-E947-6D4A-8B38-509861EBDF1C}" name="Index" dataDxfId="10"/>
    <tableColumn id="2" xr3:uid="{77E3B8E7-8CCB-9D44-855D-129DD1C8279B}" name="County" dataDxfId="9"/>
    <tableColumn id="3" xr3:uid="{0D230D3E-8773-CC43-8963-E569731804D9}" name="Type" dataDxfId="8"/>
    <tableColumn id="4" xr3:uid="{B2EBFADA-3063-C14A-8D3E-1EDE19E8B200}" name="Facility" dataDxfId="7"/>
    <tableColumn id="5" xr3:uid="{4A428907-3E24-E94A-AE67-66673C88AF6A}" name="Address" dataDxfId="4"/>
    <tableColumn id="6" xr3:uid="{D21049F7-FA4F-554F-95B4-8162F3B92B4C}" name="longitude" dataDxfId="3"/>
    <tableColumn id="7" xr3:uid="{107E28EE-91A3-8447-839D-2043364B364C}" name="latitude" dataDxfId="2"/>
    <tableColumn id="8" xr3:uid="{BEA9F5BC-A4C7-0C4E-A1BC-92F591EFB919}" name="Demand" dataDxfId="1"/>
    <tableColumn id="9" xr3:uid="{7B55A9CC-6DB6-EB46-B348-B60271B53073}" name="Capa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0"/>
  <sheetViews>
    <sheetView tabSelected="1" zoomScale="107" workbookViewId="0">
      <selection activeCell="E25" sqref="E25"/>
    </sheetView>
  </sheetViews>
  <sheetFormatPr baseColWidth="10" defaultColWidth="14.33203125" defaultRowHeight="15" x14ac:dyDescent="0.2"/>
  <cols>
    <col min="1" max="1" width="8" style="5" bestFit="1" customWidth="1"/>
    <col min="2" max="2" width="10.6640625" style="5" bestFit="1" customWidth="1"/>
    <col min="3" max="3" width="7.5" style="5" bestFit="1" customWidth="1"/>
    <col min="4" max="4" width="34.1640625" style="5" bestFit="1" customWidth="1"/>
    <col min="5" max="5" width="46" style="5" bestFit="1" customWidth="1"/>
    <col min="6" max="6" width="11.6640625" style="5" customWidth="1"/>
    <col min="7" max="7" width="11.1640625" style="5" bestFit="1" customWidth="1"/>
    <col min="8" max="9" width="10.1640625" style="5" bestFit="1" customWidth="1"/>
    <col min="10" max="13" width="9.1640625" style="5" customWidth="1"/>
    <col min="14" max="16384" width="14.33203125" style="5"/>
  </cols>
  <sheetData>
    <row r="1" spans="1:13" ht="1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6</v>
      </c>
      <c r="G1" s="4" t="s">
        <v>5</v>
      </c>
      <c r="H1" s="1" t="s">
        <v>47</v>
      </c>
      <c r="I1" s="1" t="s">
        <v>48</v>
      </c>
      <c r="J1" s="1"/>
      <c r="K1" s="1"/>
      <c r="L1" s="1"/>
      <c r="M1" s="1"/>
    </row>
    <row r="2" spans="1:13" ht="16" thickBot="1" x14ac:dyDescent="0.25">
      <c r="A2" s="8">
        <v>0</v>
      </c>
      <c r="C2" s="1" t="s">
        <v>8</v>
      </c>
      <c r="D2" s="6" t="s">
        <v>45</v>
      </c>
      <c r="E2" s="5" t="s">
        <v>44</v>
      </c>
      <c r="F2" s="11">
        <v>-84.373590399999998</v>
      </c>
      <c r="G2" s="11">
        <v>33.650207700000003</v>
      </c>
      <c r="H2" s="12"/>
      <c r="I2" s="16"/>
      <c r="J2" s="1"/>
      <c r="K2" s="1"/>
      <c r="L2" s="1"/>
      <c r="M2" s="1"/>
    </row>
    <row r="3" spans="1:13" x14ac:dyDescent="0.2">
      <c r="A3" s="9">
        <v>1</v>
      </c>
      <c r="B3" s="2"/>
      <c r="C3" s="2" t="s">
        <v>29</v>
      </c>
      <c r="D3" s="2" t="s">
        <v>30</v>
      </c>
      <c r="E3" s="2" t="s">
        <v>31</v>
      </c>
      <c r="F3" s="13">
        <v>-79.728332100000003</v>
      </c>
      <c r="G3" s="13">
        <v>34.193145299999998</v>
      </c>
      <c r="H3" s="12"/>
      <c r="I3" s="16">
        <f>4608*50</f>
        <v>230400</v>
      </c>
      <c r="J3" s="1"/>
      <c r="K3" s="1"/>
      <c r="L3" s="1"/>
      <c r="M3" s="1"/>
    </row>
    <row r="4" spans="1:13" x14ac:dyDescent="0.2">
      <c r="A4" s="8">
        <v>2</v>
      </c>
      <c r="B4" s="1"/>
      <c r="C4" s="1" t="s">
        <v>29</v>
      </c>
      <c r="D4" s="1" t="s">
        <v>32</v>
      </c>
      <c r="E4" s="1" t="s">
        <v>33</v>
      </c>
      <c r="F4" s="12">
        <v>-81.061884300000003</v>
      </c>
      <c r="G4" s="12">
        <v>33.614168800000002</v>
      </c>
      <c r="H4" s="12"/>
      <c r="I4" s="16">
        <f>9600*50</f>
        <v>480000</v>
      </c>
      <c r="J4" s="1"/>
      <c r="K4" s="1"/>
      <c r="L4" s="1"/>
      <c r="M4" s="1"/>
    </row>
    <row r="5" spans="1:13" x14ac:dyDescent="0.2">
      <c r="A5" s="8">
        <v>3</v>
      </c>
      <c r="B5" s="1"/>
      <c r="C5" s="1" t="s">
        <v>29</v>
      </c>
      <c r="D5" s="1" t="s">
        <v>34</v>
      </c>
      <c r="E5" s="1" t="s">
        <v>35</v>
      </c>
      <c r="F5" s="12">
        <v>-80.022419499999998</v>
      </c>
      <c r="G5" s="12">
        <v>32.865635400000002</v>
      </c>
      <c r="H5" s="12"/>
      <c r="I5" s="16">
        <f>2400*50</f>
        <v>120000</v>
      </c>
      <c r="J5" s="1"/>
      <c r="K5" s="1"/>
      <c r="L5" s="1"/>
      <c r="M5" s="1"/>
    </row>
    <row r="6" spans="1:13" x14ac:dyDescent="0.2">
      <c r="A6" s="8">
        <v>4</v>
      </c>
      <c r="B6" s="1"/>
      <c r="C6" s="1" t="s">
        <v>29</v>
      </c>
      <c r="D6" s="1" t="s">
        <v>36</v>
      </c>
      <c r="E6" s="1" t="s">
        <v>37</v>
      </c>
      <c r="F6" s="12">
        <v>-80.447450200000006</v>
      </c>
      <c r="G6" s="12">
        <v>33.230486200000001</v>
      </c>
      <c r="H6" s="12"/>
      <c r="I6" s="16">
        <f>1920*50</f>
        <v>96000</v>
      </c>
      <c r="J6" s="1"/>
      <c r="K6" s="1"/>
      <c r="L6" s="1"/>
      <c r="M6" s="1"/>
    </row>
    <row r="7" spans="1:13" x14ac:dyDescent="0.2">
      <c r="A7" s="8">
        <v>5</v>
      </c>
      <c r="B7" s="1"/>
      <c r="C7" s="1" t="s">
        <v>29</v>
      </c>
      <c r="D7" s="1" t="s">
        <v>38</v>
      </c>
      <c r="E7" s="1" t="s">
        <v>39</v>
      </c>
      <c r="F7" s="12">
        <v>-80.773478400000002</v>
      </c>
      <c r="G7" s="12">
        <v>32.804634</v>
      </c>
      <c r="H7" s="12"/>
      <c r="I7" s="16">
        <f>3000*50</f>
        <v>150000</v>
      </c>
      <c r="J7" s="1"/>
      <c r="K7" s="1"/>
      <c r="L7" s="1"/>
      <c r="M7" s="1"/>
    </row>
    <row r="8" spans="1:13" x14ac:dyDescent="0.2">
      <c r="A8" s="8">
        <v>6</v>
      </c>
      <c r="B8" s="1"/>
      <c r="C8" s="1" t="s">
        <v>29</v>
      </c>
      <c r="D8" s="1" t="s">
        <v>40</v>
      </c>
      <c r="E8" s="1" t="s">
        <v>41</v>
      </c>
      <c r="F8" s="12">
        <v>-81.064404699999997</v>
      </c>
      <c r="G8" s="12">
        <v>33.904211199999999</v>
      </c>
      <c r="H8" s="12"/>
      <c r="I8" s="16">
        <f>2400*50</f>
        <v>120000</v>
      </c>
      <c r="J8" s="1"/>
      <c r="K8" s="1"/>
      <c r="L8" s="1"/>
      <c r="M8" s="1"/>
    </row>
    <row r="9" spans="1:13" ht="16" thickBot="1" x14ac:dyDescent="0.25">
      <c r="A9" s="10">
        <v>7</v>
      </c>
      <c r="B9" s="3"/>
      <c r="C9" s="3" t="s">
        <v>29</v>
      </c>
      <c r="D9" s="3" t="s">
        <v>7</v>
      </c>
      <c r="E9" s="7" t="s">
        <v>43</v>
      </c>
      <c r="F9" s="14">
        <v>-81.098401899999999</v>
      </c>
      <c r="G9" s="14">
        <v>34.403608200000001</v>
      </c>
      <c r="H9" s="12"/>
      <c r="I9" s="16">
        <f>1000*50</f>
        <v>50000</v>
      </c>
      <c r="J9" s="1"/>
      <c r="K9" s="1"/>
      <c r="L9" s="1"/>
      <c r="M9" s="1"/>
    </row>
    <row r="10" spans="1:13" x14ac:dyDescent="0.2">
      <c r="A10" s="9">
        <v>8</v>
      </c>
      <c r="B10" s="2" t="s">
        <v>9</v>
      </c>
      <c r="C10" s="2" t="s">
        <v>42</v>
      </c>
      <c r="D10" s="2" t="s">
        <v>10</v>
      </c>
      <c r="E10" s="2" t="s">
        <v>11</v>
      </c>
      <c r="F10" s="13">
        <v>-79.57038</v>
      </c>
      <c r="G10" s="13">
        <v>33.462943000000003</v>
      </c>
      <c r="H10" s="12">
        <f>63404*0.2</f>
        <v>12680.800000000001</v>
      </c>
      <c r="I10" s="16"/>
      <c r="J10" s="1"/>
      <c r="K10" s="1"/>
      <c r="L10" s="1"/>
      <c r="M10" s="1"/>
    </row>
    <row r="11" spans="1:13" x14ac:dyDescent="0.2">
      <c r="A11" s="8">
        <v>9</v>
      </c>
      <c r="B11" s="1" t="s">
        <v>12</v>
      </c>
      <c r="C11" s="1" t="s">
        <v>42</v>
      </c>
      <c r="D11" s="1" t="s">
        <v>13</v>
      </c>
      <c r="E11" s="1" t="s">
        <v>14</v>
      </c>
      <c r="F11" s="12">
        <v>-78.860505000000003</v>
      </c>
      <c r="G11" s="12">
        <v>34.043622999999997</v>
      </c>
      <c r="H11" s="12">
        <f>351029*0.2</f>
        <v>70205.8</v>
      </c>
      <c r="I11" s="16"/>
      <c r="J11" s="1"/>
      <c r="K11" s="1"/>
      <c r="L11" s="1"/>
      <c r="M11" s="1"/>
    </row>
    <row r="12" spans="1:13" x14ac:dyDescent="0.2">
      <c r="A12" s="8">
        <v>10</v>
      </c>
      <c r="B12" s="1" t="s">
        <v>15</v>
      </c>
      <c r="C12" s="1" t="s">
        <v>42</v>
      </c>
      <c r="D12" s="1" t="s">
        <v>16</v>
      </c>
      <c r="E12" s="1" t="s">
        <v>17</v>
      </c>
      <c r="F12" s="12">
        <v>-80.123807999999997</v>
      </c>
      <c r="G12" s="12">
        <v>33.100476</v>
      </c>
      <c r="H12" s="12">
        <f>229861*0.2</f>
        <v>45972.200000000004</v>
      </c>
      <c r="I12" s="16"/>
      <c r="J12" s="1"/>
      <c r="K12" s="1"/>
      <c r="L12" s="1"/>
      <c r="M12" s="1"/>
    </row>
    <row r="13" spans="1:13" x14ac:dyDescent="0.2">
      <c r="A13" s="8">
        <v>11</v>
      </c>
      <c r="B13" s="1" t="s">
        <v>18</v>
      </c>
      <c r="C13" s="1" t="s">
        <v>42</v>
      </c>
      <c r="D13" s="1" t="s">
        <v>19</v>
      </c>
      <c r="E13" s="1" t="s">
        <v>20</v>
      </c>
      <c r="F13" s="12">
        <v>-80.082814999999997</v>
      </c>
      <c r="G13" s="12">
        <v>32.925263000000001</v>
      </c>
      <c r="H13" s="12">
        <f>403176*0.2</f>
        <v>80635.200000000012</v>
      </c>
      <c r="I13" s="16"/>
      <c r="J13" s="1"/>
      <c r="K13" s="1"/>
      <c r="L13" s="1"/>
      <c r="M13" s="1"/>
    </row>
    <row r="14" spans="1:13" x14ac:dyDescent="0.2">
      <c r="A14" s="8">
        <v>12</v>
      </c>
      <c r="B14" s="1" t="s">
        <v>21</v>
      </c>
      <c r="C14" s="1" t="s">
        <v>42</v>
      </c>
      <c r="D14" s="1" t="s">
        <v>22</v>
      </c>
      <c r="E14" s="1" t="s">
        <v>23</v>
      </c>
      <c r="F14" s="12">
        <v>-80.109448999999998</v>
      </c>
      <c r="G14" s="12">
        <v>32.922212000000002</v>
      </c>
      <c r="H14" s="12">
        <f>157283*0.2</f>
        <v>31456.600000000002</v>
      </c>
      <c r="I14" s="16"/>
      <c r="J14" s="1"/>
      <c r="K14" s="1"/>
      <c r="L14" s="1"/>
      <c r="M14" s="1"/>
    </row>
    <row r="15" spans="1:13" x14ac:dyDescent="0.2">
      <c r="A15" s="8">
        <v>13</v>
      </c>
      <c r="B15" s="1" t="s">
        <v>24</v>
      </c>
      <c r="C15" s="1" t="s">
        <v>42</v>
      </c>
      <c r="D15" s="1" t="s">
        <v>25</v>
      </c>
      <c r="E15" s="1" t="s">
        <v>26</v>
      </c>
      <c r="F15" s="12">
        <v>-80.654650000000004</v>
      </c>
      <c r="G15" s="12">
        <v>32.951566999999997</v>
      </c>
      <c r="H15" s="12">
        <f>38408*0.2</f>
        <v>7681.6</v>
      </c>
      <c r="I15" s="16"/>
      <c r="J15" s="1"/>
      <c r="K15" s="1"/>
      <c r="L15" s="1"/>
      <c r="M15" s="1"/>
    </row>
    <row r="16" spans="1:13" ht="16" thickBot="1" x14ac:dyDescent="0.25">
      <c r="A16" s="10">
        <v>14</v>
      </c>
      <c r="B16" s="3" t="s">
        <v>27</v>
      </c>
      <c r="C16" s="3" t="s">
        <v>42</v>
      </c>
      <c r="D16" s="3" t="s">
        <v>28</v>
      </c>
      <c r="E16" s="3" t="s">
        <v>46</v>
      </c>
      <c r="F16" s="15">
        <v>-80.987724999999998</v>
      </c>
      <c r="G16" s="15">
        <v>32.499321999999999</v>
      </c>
      <c r="H16" s="12">
        <f>30101*0.2</f>
        <v>6020.2000000000007</v>
      </c>
      <c r="I16" s="16"/>
      <c r="J16" s="1"/>
      <c r="K16" s="1"/>
      <c r="L16" s="1"/>
      <c r="M16" s="1"/>
    </row>
    <row r="17" spans="2:13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2:13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2">
      <c r="C22" s="1"/>
      <c r="H22" s="1"/>
      <c r="I22" s="1"/>
      <c r="J22" s="1"/>
      <c r="K22" s="1"/>
      <c r="L22" s="1"/>
      <c r="M22" s="1"/>
    </row>
    <row r="23" spans="2:13" x14ac:dyDescent="0.2">
      <c r="C23" s="1"/>
      <c r="H23" s="1"/>
      <c r="I23" s="1"/>
      <c r="J23" s="1"/>
      <c r="K23" s="1"/>
      <c r="L23" s="1"/>
      <c r="M23" s="1"/>
    </row>
    <row r="24" spans="2:13" x14ac:dyDescent="0.2">
      <c r="C24" s="1"/>
      <c r="H24" s="1"/>
      <c r="I24" s="1"/>
      <c r="J24" s="1"/>
      <c r="K24" s="1"/>
      <c r="L24" s="1"/>
      <c r="M24" s="1"/>
    </row>
    <row r="25" spans="2:13" x14ac:dyDescent="0.2">
      <c r="C25" s="1"/>
      <c r="H25" s="1"/>
      <c r="I25" s="1"/>
      <c r="J25" s="1"/>
      <c r="K25" s="1"/>
      <c r="L25" s="1"/>
      <c r="M25" s="1"/>
    </row>
    <row r="26" spans="2:13" x14ac:dyDescent="0.2">
      <c r="C26" s="1"/>
      <c r="H26" s="1"/>
      <c r="I26" s="1"/>
      <c r="J26" s="1"/>
      <c r="K26" s="1"/>
      <c r="L26" s="1"/>
      <c r="M26" s="1"/>
    </row>
    <row r="27" spans="2:13" x14ac:dyDescent="0.2">
      <c r="C27" s="1"/>
      <c r="H27" s="1"/>
      <c r="I27" s="1"/>
      <c r="J27" s="1"/>
      <c r="K27" s="1"/>
      <c r="L27" s="1"/>
      <c r="M27" s="1"/>
    </row>
    <row r="28" spans="2:13" x14ac:dyDescent="0.2">
      <c r="H28" s="1"/>
      <c r="I28" s="1"/>
      <c r="J28" s="1"/>
      <c r="K28" s="1"/>
      <c r="L28" s="1"/>
      <c r="M28" s="1"/>
    </row>
    <row r="29" spans="2:13" x14ac:dyDescent="0.2">
      <c r="H29" s="1"/>
      <c r="I29" s="1"/>
      <c r="J29" s="1"/>
      <c r="K29" s="1"/>
      <c r="L29" s="1"/>
      <c r="M29" s="1"/>
    </row>
    <row r="30" spans="2:13" x14ac:dyDescent="0.2">
      <c r="H30" s="1"/>
      <c r="I30" s="1"/>
      <c r="J30" s="1"/>
      <c r="K30" s="1"/>
      <c r="L30" s="1"/>
      <c r="M30" s="1"/>
    </row>
    <row r="31" spans="2:13" x14ac:dyDescent="0.2">
      <c r="H31" s="1"/>
      <c r="I31" s="1"/>
      <c r="J31" s="1"/>
      <c r="K31" s="1"/>
      <c r="L31" s="1"/>
      <c r="M31" s="1"/>
    </row>
    <row r="32" spans="2:13" x14ac:dyDescent="0.2">
      <c r="H32" s="1"/>
      <c r="I32" s="1"/>
      <c r="J32" s="1"/>
      <c r="K32" s="1"/>
      <c r="L32" s="1"/>
      <c r="M32" s="1"/>
    </row>
    <row r="33" spans="2:13" x14ac:dyDescent="0.2">
      <c r="H33" s="1"/>
      <c r="I33" s="1"/>
      <c r="J33" s="1"/>
      <c r="K33" s="1"/>
      <c r="L33" s="1"/>
      <c r="M33" s="1"/>
    </row>
    <row r="34" spans="2:13" x14ac:dyDescent="0.2">
      <c r="H34" s="1"/>
      <c r="I34" s="1"/>
      <c r="J34" s="1"/>
      <c r="K34" s="1"/>
      <c r="L34" s="1"/>
      <c r="M34" s="1"/>
    </row>
    <row r="35" spans="2:13" x14ac:dyDescent="0.2">
      <c r="H35" s="1"/>
      <c r="I35" s="1"/>
      <c r="J35" s="1"/>
      <c r="K35" s="1"/>
      <c r="L35" s="1"/>
      <c r="M35" s="1"/>
    </row>
    <row r="36" spans="2:13" x14ac:dyDescent="0.2">
      <c r="H36" s="1"/>
      <c r="I36" s="1"/>
      <c r="J36" s="1"/>
      <c r="K36" s="1"/>
      <c r="L36" s="1"/>
      <c r="M36" s="1"/>
    </row>
    <row r="37" spans="2:13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2:13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2:13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2:13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2:13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2:13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2:13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2:13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2:13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2:13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2:13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2:13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2:13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2:13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2:13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2:13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2:13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2:13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2:13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2:13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2:13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2:13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2:13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2:13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2:13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2:13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2:13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2:13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2:13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2:13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2:13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2:13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2:13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2:13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2:13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2:13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2:13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2:13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2:13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2:13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2:13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2:13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2:13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2:13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2:13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2:13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2:13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2:13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2:13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2:13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2:13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2:13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2:13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2:13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2:13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2:13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2:13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2:13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2:13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2:13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2:13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2:13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2:13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2:13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2:13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2:13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2:13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2:13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2:13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2:13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2:13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2:13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2:13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2:13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2:13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2:13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2:13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2:13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2:13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2:13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2:13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2:13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2:13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2:13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2:13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2:13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2:13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2:13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2:13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2:13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2:13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2:13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2:13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2:13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2:13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2:13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2:13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2:13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2:13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2:13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2:13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2:13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2:13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2:13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2:13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2:13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2:13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2:13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2:13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2:13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2:13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2:13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2:13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2:13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2:13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2:13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2:13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2:13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2:13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2:13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2:13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2:13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2:13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2:13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2:13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2:13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2:13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2:13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2:13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2:13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2:13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2:13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2:13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2:13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2:13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2:13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2:13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2:13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2:13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2:13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2:13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2:13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2:13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2:13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2:13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2:13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2:13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2:13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2:13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2:13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2:13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2:13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2:13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2:13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2:13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2:13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2:13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2:13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2:13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2:13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2:13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2:13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2:13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2:13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2:13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2:13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2:13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2:13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2:13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2:13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2:13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2:13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2:13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2:13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2:13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2:13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2:13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2:13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2:13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2:13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2:13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2:13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2:13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2:13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2:13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2:13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2:13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2:13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2:13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2:13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2:13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2:13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2:13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2:13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2:13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2:13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2:13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2:13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2:13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2:13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2:13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2:13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2:13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2:13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2:13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2:13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2:13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2:13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2:13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2:13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2:13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2:13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2:13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2:13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2:13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2:13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2:13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2:13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2:13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2:13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2:13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2:13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2:13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2:13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2:13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2:13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2:13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2:13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2:13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2:13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2:13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2:13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2:13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2:13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2:13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2:13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2:13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2:13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2:13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2:13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2:13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2:13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2:13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2:13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2:13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2:13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2:13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2:13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2:13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2:13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2:13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2:13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2:13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2:13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2:13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2:13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2:13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2:13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2:13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2:13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2:13" x14ac:dyDescent="0.2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2:13" x14ac:dyDescent="0.2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2:13" x14ac:dyDescent="0.2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2:13" x14ac:dyDescent="0.2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2:13" x14ac:dyDescent="0.2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2:13" x14ac:dyDescent="0.2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2:13" x14ac:dyDescent="0.2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2:13" x14ac:dyDescent="0.2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2:13" x14ac:dyDescent="0.2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2:13" x14ac:dyDescent="0.2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2:13" x14ac:dyDescent="0.2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2:13" x14ac:dyDescent="0.2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2:13" x14ac:dyDescent="0.2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2:13" x14ac:dyDescent="0.2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2:13" x14ac:dyDescent="0.2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2:13" x14ac:dyDescent="0.2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2:13" x14ac:dyDescent="0.2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2:13" x14ac:dyDescent="0.2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2:13" x14ac:dyDescent="0.2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2:13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2:13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2:13" x14ac:dyDescent="0.2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2:13" x14ac:dyDescent="0.2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2:13" x14ac:dyDescent="0.2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2:13" x14ac:dyDescent="0.2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2:13" x14ac:dyDescent="0.2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2:13" x14ac:dyDescent="0.2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2:13" x14ac:dyDescent="0.2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2:13" x14ac:dyDescent="0.2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2:13" x14ac:dyDescent="0.2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2:13" x14ac:dyDescent="0.2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2:13" x14ac:dyDescent="0.2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2:13" x14ac:dyDescent="0.2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2:13" x14ac:dyDescent="0.2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2:13" x14ac:dyDescent="0.2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2:13" x14ac:dyDescent="0.2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2:13" x14ac:dyDescent="0.2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2:13" x14ac:dyDescent="0.2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2:13" x14ac:dyDescent="0.2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2:13" x14ac:dyDescent="0.2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2:13" x14ac:dyDescent="0.2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2:13" x14ac:dyDescent="0.2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2:13" x14ac:dyDescent="0.2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2:13" x14ac:dyDescent="0.2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2:13" x14ac:dyDescent="0.2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2:13" x14ac:dyDescent="0.2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2:13" x14ac:dyDescent="0.2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2:13" x14ac:dyDescent="0.2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2:13" x14ac:dyDescent="0.2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2:13" x14ac:dyDescent="0.2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2:13" x14ac:dyDescent="0.2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2:13" x14ac:dyDescent="0.2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2:13" x14ac:dyDescent="0.2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2:13" x14ac:dyDescent="0.2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2:13" x14ac:dyDescent="0.2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2:13" x14ac:dyDescent="0.2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2:13" x14ac:dyDescent="0.2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2:13" x14ac:dyDescent="0.2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2:13" x14ac:dyDescent="0.2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2:13" x14ac:dyDescent="0.2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2:13" x14ac:dyDescent="0.2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2:13" x14ac:dyDescent="0.2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2:13" x14ac:dyDescent="0.2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2:13" x14ac:dyDescent="0.2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2:13" x14ac:dyDescent="0.2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2:13" x14ac:dyDescent="0.2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2:13" x14ac:dyDescent="0.2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2:13" x14ac:dyDescent="0.2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2:13" x14ac:dyDescent="0.2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2:13" x14ac:dyDescent="0.2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2:13" x14ac:dyDescent="0.2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2:13" x14ac:dyDescent="0.2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2:13" x14ac:dyDescent="0.2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2:13" x14ac:dyDescent="0.2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2:13" x14ac:dyDescent="0.2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2:13" x14ac:dyDescent="0.2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2:13" x14ac:dyDescent="0.2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2:13" x14ac:dyDescent="0.2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2:13" x14ac:dyDescent="0.2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2:13" x14ac:dyDescent="0.2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2:13" x14ac:dyDescent="0.2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2:13" x14ac:dyDescent="0.2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2:13" x14ac:dyDescent="0.2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2:13" x14ac:dyDescent="0.2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2:13" x14ac:dyDescent="0.2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2:13" x14ac:dyDescent="0.2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2:13" x14ac:dyDescent="0.2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2:13" x14ac:dyDescent="0.2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2:13" x14ac:dyDescent="0.2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2:13" x14ac:dyDescent="0.2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2:13" x14ac:dyDescent="0.2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2:13" x14ac:dyDescent="0.2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2:13" x14ac:dyDescent="0.2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2:13" x14ac:dyDescent="0.2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2:13" x14ac:dyDescent="0.2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2:13" x14ac:dyDescent="0.2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2:13" x14ac:dyDescent="0.2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2:13" x14ac:dyDescent="0.2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2:13" x14ac:dyDescent="0.2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2:13" x14ac:dyDescent="0.2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2:13" x14ac:dyDescent="0.2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2:13" x14ac:dyDescent="0.2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2:13" x14ac:dyDescent="0.2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2:13" x14ac:dyDescent="0.2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2:13" x14ac:dyDescent="0.2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2:13" x14ac:dyDescent="0.2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2:13" x14ac:dyDescent="0.2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2:13" x14ac:dyDescent="0.2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2:13" x14ac:dyDescent="0.2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2:13" x14ac:dyDescent="0.2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2:13" x14ac:dyDescent="0.2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2:13" x14ac:dyDescent="0.2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2:13" x14ac:dyDescent="0.2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2:13" x14ac:dyDescent="0.2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2:13" x14ac:dyDescent="0.2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2:13" x14ac:dyDescent="0.2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2:13" x14ac:dyDescent="0.2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2:13" x14ac:dyDescent="0.2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2:13" x14ac:dyDescent="0.2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2:13" x14ac:dyDescent="0.2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2:13" x14ac:dyDescent="0.2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2:13" x14ac:dyDescent="0.2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2:13" x14ac:dyDescent="0.2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2:13" x14ac:dyDescent="0.2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2:13" x14ac:dyDescent="0.2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2:13" x14ac:dyDescent="0.2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2:13" x14ac:dyDescent="0.2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2:13" x14ac:dyDescent="0.2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2:13" x14ac:dyDescent="0.2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2:13" x14ac:dyDescent="0.2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2:13" x14ac:dyDescent="0.2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2:13" x14ac:dyDescent="0.2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2:13" x14ac:dyDescent="0.2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2:13" x14ac:dyDescent="0.2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2:13" x14ac:dyDescent="0.2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2:13" x14ac:dyDescent="0.2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2:13" x14ac:dyDescent="0.2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2:13" x14ac:dyDescent="0.2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2:13" x14ac:dyDescent="0.2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2:13" x14ac:dyDescent="0.2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2:13" x14ac:dyDescent="0.2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2:13" x14ac:dyDescent="0.2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2:13" x14ac:dyDescent="0.2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2:13" x14ac:dyDescent="0.2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2:13" x14ac:dyDescent="0.2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2:13" x14ac:dyDescent="0.2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2:13" x14ac:dyDescent="0.2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2:13" x14ac:dyDescent="0.2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2:13" x14ac:dyDescent="0.2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2:13" x14ac:dyDescent="0.2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2:13" x14ac:dyDescent="0.2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2:13" x14ac:dyDescent="0.2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2:13" x14ac:dyDescent="0.2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2:13" x14ac:dyDescent="0.2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2:13" x14ac:dyDescent="0.2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2:13" x14ac:dyDescent="0.2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2:13" x14ac:dyDescent="0.2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2:13" x14ac:dyDescent="0.2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2:13" x14ac:dyDescent="0.2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2:13" x14ac:dyDescent="0.2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2:13" x14ac:dyDescent="0.2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2:13" x14ac:dyDescent="0.2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2:13" x14ac:dyDescent="0.2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2:13" x14ac:dyDescent="0.2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2:13" x14ac:dyDescent="0.2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2:13" x14ac:dyDescent="0.2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2:13" x14ac:dyDescent="0.2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2:13" x14ac:dyDescent="0.2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2:13" x14ac:dyDescent="0.2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2:13" x14ac:dyDescent="0.2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2:13" x14ac:dyDescent="0.2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2:13" x14ac:dyDescent="0.2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2:13" x14ac:dyDescent="0.2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2:13" x14ac:dyDescent="0.2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2:13" x14ac:dyDescent="0.2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2:13" x14ac:dyDescent="0.2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2:13" x14ac:dyDescent="0.2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2:13" x14ac:dyDescent="0.2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2:13" x14ac:dyDescent="0.2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2:13" x14ac:dyDescent="0.2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2:13" x14ac:dyDescent="0.2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2:13" x14ac:dyDescent="0.2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2:13" x14ac:dyDescent="0.2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2:13" x14ac:dyDescent="0.2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2:13" x14ac:dyDescent="0.2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2:13" x14ac:dyDescent="0.2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2:13" x14ac:dyDescent="0.2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2:13" x14ac:dyDescent="0.2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2:13" x14ac:dyDescent="0.2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2:13" x14ac:dyDescent="0.2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2:13" x14ac:dyDescent="0.2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2:13" x14ac:dyDescent="0.2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2:13" x14ac:dyDescent="0.2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2:13" x14ac:dyDescent="0.2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2:13" x14ac:dyDescent="0.2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2:13" x14ac:dyDescent="0.2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2:13" x14ac:dyDescent="0.2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2:13" x14ac:dyDescent="0.2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2:13" x14ac:dyDescent="0.2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2:13" x14ac:dyDescent="0.2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2:13" x14ac:dyDescent="0.2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2:13" x14ac:dyDescent="0.2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2:13" x14ac:dyDescent="0.2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2:13" x14ac:dyDescent="0.2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2:13" x14ac:dyDescent="0.2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2:13" x14ac:dyDescent="0.2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2:13" x14ac:dyDescent="0.2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2:13" x14ac:dyDescent="0.2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2:13" x14ac:dyDescent="0.2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2:13" x14ac:dyDescent="0.2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2:13" x14ac:dyDescent="0.2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2:13" x14ac:dyDescent="0.2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2:13" x14ac:dyDescent="0.2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2:13" x14ac:dyDescent="0.2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2:13" x14ac:dyDescent="0.2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2:13" x14ac:dyDescent="0.2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2:13" x14ac:dyDescent="0.2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2:13" x14ac:dyDescent="0.2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2:13" x14ac:dyDescent="0.2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2:13" x14ac:dyDescent="0.2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2:13" x14ac:dyDescent="0.2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2:13" x14ac:dyDescent="0.2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2:13" x14ac:dyDescent="0.2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2:13" x14ac:dyDescent="0.2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2:13" x14ac:dyDescent="0.2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2:13" x14ac:dyDescent="0.2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2:13" x14ac:dyDescent="0.2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2:13" x14ac:dyDescent="0.2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2:13" x14ac:dyDescent="0.2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2:13" x14ac:dyDescent="0.2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2:13" x14ac:dyDescent="0.2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2:13" x14ac:dyDescent="0.2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2:13" x14ac:dyDescent="0.2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2:13" x14ac:dyDescent="0.2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2:13" x14ac:dyDescent="0.2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2:13" x14ac:dyDescent="0.2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2:13" x14ac:dyDescent="0.2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2:13" x14ac:dyDescent="0.2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2:13" x14ac:dyDescent="0.2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2:13" x14ac:dyDescent="0.2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2:13" x14ac:dyDescent="0.2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2:13" x14ac:dyDescent="0.2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2:13" x14ac:dyDescent="0.2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2:13" x14ac:dyDescent="0.2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2:13" x14ac:dyDescent="0.2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2:13" x14ac:dyDescent="0.2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2:13" x14ac:dyDescent="0.2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2:13" x14ac:dyDescent="0.2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2:13" x14ac:dyDescent="0.2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2:13" x14ac:dyDescent="0.2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2:13" x14ac:dyDescent="0.2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2:13" x14ac:dyDescent="0.2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2:13" x14ac:dyDescent="0.2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2:13" x14ac:dyDescent="0.2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2:13" x14ac:dyDescent="0.2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2:13" x14ac:dyDescent="0.2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2:13" x14ac:dyDescent="0.2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2:13" x14ac:dyDescent="0.2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2:13" x14ac:dyDescent="0.2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2:13" x14ac:dyDescent="0.2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2:13" x14ac:dyDescent="0.2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2:13" x14ac:dyDescent="0.2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2:13" x14ac:dyDescent="0.2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2:13" x14ac:dyDescent="0.2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2:13" x14ac:dyDescent="0.2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2:13" x14ac:dyDescent="0.2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2:13" x14ac:dyDescent="0.2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2:13" x14ac:dyDescent="0.2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2:13" x14ac:dyDescent="0.2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2:13" x14ac:dyDescent="0.2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2:13" x14ac:dyDescent="0.2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2:13" x14ac:dyDescent="0.2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2:13" x14ac:dyDescent="0.2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2:13" x14ac:dyDescent="0.2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2:13" x14ac:dyDescent="0.2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2:13" x14ac:dyDescent="0.2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2:13" x14ac:dyDescent="0.2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2:13" x14ac:dyDescent="0.2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2:13" x14ac:dyDescent="0.2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2:13" x14ac:dyDescent="0.2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2:13" x14ac:dyDescent="0.2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2:13" x14ac:dyDescent="0.2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2:13" x14ac:dyDescent="0.2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2:13" x14ac:dyDescent="0.2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2:13" x14ac:dyDescent="0.2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2:13" x14ac:dyDescent="0.2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2:13" x14ac:dyDescent="0.2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2:13" x14ac:dyDescent="0.2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2:13" x14ac:dyDescent="0.2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2:13" x14ac:dyDescent="0.2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2:13" x14ac:dyDescent="0.2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2:13" x14ac:dyDescent="0.2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2:13" x14ac:dyDescent="0.2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2:13" x14ac:dyDescent="0.2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2:13" x14ac:dyDescent="0.2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2:13" x14ac:dyDescent="0.2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2:13" x14ac:dyDescent="0.2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2:13" x14ac:dyDescent="0.2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2:13" x14ac:dyDescent="0.2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2:13" x14ac:dyDescent="0.2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2:13" x14ac:dyDescent="0.2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2:13" x14ac:dyDescent="0.2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2:13" x14ac:dyDescent="0.2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2:13" x14ac:dyDescent="0.2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2:13" x14ac:dyDescent="0.2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2:13" x14ac:dyDescent="0.2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2:13" x14ac:dyDescent="0.2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2:13" x14ac:dyDescent="0.2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2:13" x14ac:dyDescent="0.2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2:13" x14ac:dyDescent="0.2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2:13" x14ac:dyDescent="0.2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2:13" x14ac:dyDescent="0.2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2:13" x14ac:dyDescent="0.2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2:13" x14ac:dyDescent="0.2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2:13" x14ac:dyDescent="0.2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2:13" x14ac:dyDescent="0.2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2:13" x14ac:dyDescent="0.2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2:13" x14ac:dyDescent="0.2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2:13" x14ac:dyDescent="0.2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2:13" x14ac:dyDescent="0.2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2:13" x14ac:dyDescent="0.2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2:13" x14ac:dyDescent="0.2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2:13" x14ac:dyDescent="0.2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2:13" x14ac:dyDescent="0.2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2:13" x14ac:dyDescent="0.2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2:13" x14ac:dyDescent="0.2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2:13" x14ac:dyDescent="0.2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2:13" x14ac:dyDescent="0.2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2:13" x14ac:dyDescent="0.2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2:13" x14ac:dyDescent="0.2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2:13" x14ac:dyDescent="0.2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2:13" x14ac:dyDescent="0.2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2:13" x14ac:dyDescent="0.2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2:13" x14ac:dyDescent="0.2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2:13" x14ac:dyDescent="0.2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2:13" x14ac:dyDescent="0.2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2:13" x14ac:dyDescent="0.2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2:13" x14ac:dyDescent="0.2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2:13" x14ac:dyDescent="0.2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2:13" x14ac:dyDescent="0.2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2:13" x14ac:dyDescent="0.2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2:13" x14ac:dyDescent="0.2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2:13" x14ac:dyDescent="0.2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2:13" x14ac:dyDescent="0.2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2:13" x14ac:dyDescent="0.2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2:13" x14ac:dyDescent="0.2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2:13" x14ac:dyDescent="0.2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2:13" x14ac:dyDescent="0.2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2:13" x14ac:dyDescent="0.2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2:13" x14ac:dyDescent="0.2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2:13" x14ac:dyDescent="0.2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2:13" x14ac:dyDescent="0.2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2:13" x14ac:dyDescent="0.2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2:13" x14ac:dyDescent="0.2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2:13" x14ac:dyDescent="0.2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2:13" x14ac:dyDescent="0.2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2:13" x14ac:dyDescent="0.2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2:13" x14ac:dyDescent="0.2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2:13" x14ac:dyDescent="0.2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2:13" x14ac:dyDescent="0.2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2:13" x14ac:dyDescent="0.2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2:13" x14ac:dyDescent="0.2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2:13" x14ac:dyDescent="0.2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2:13" x14ac:dyDescent="0.2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2:13" x14ac:dyDescent="0.2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2:13" x14ac:dyDescent="0.2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2:13" x14ac:dyDescent="0.2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2:13" x14ac:dyDescent="0.2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2:13" x14ac:dyDescent="0.2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2:13" x14ac:dyDescent="0.2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2:13" x14ac:dyDescent="0.2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2:13" x14ac:dyDescent="0.2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2:13" x14ac:dyDescent="0.2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2:13" x14ac:dyDescent="0.2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2:13" x14ac:dyDescent="0.2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2:13" x14ac:dyDescent="0.2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2:13" x14ac:dyDescent="0.2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2:13" x14ac:dyDescent="0.2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2:13" x14ac:dyDescent="0.2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2:13" x14ac:dyDescent="0.2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2:13" x14ac:dyDescent="0.2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2:13" x14ac:dyDescent="0.2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2:13" x14ac:dyDescent="0.2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2:13" x14ac:dyDescent="0.2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2:13" x14ac:dyDescent="0.2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2:13" x14ac:dyDescent="0.2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2:13" x14ac:dyDescent="0.2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2:13" x14ac:dyDescent="0.2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2:13" x14ac:dyDescent="0.2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2:13" x14ac:dyDescent="0.2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2:13" x14ac:dyDescent="0.2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2:13" x14ac:dyDescent="0.2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2:13" x14ac:dyDescent="0.2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2:13" x14ac:dyDescent="0.2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2:13" x14ac:dyDescent="0.2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2:13" x14ac:dyDescent="0.2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2:13" x14ac:dyDescent="0.2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2:13" x14ac:dyDescent="0.2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2:13" x14ac:dyDescent="0.2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2:13" x14ac:dyDescent="0.2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2:13" x14ac:dyDescent="0.2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2:13" x14ac:dyDescent="0.2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2:13" x14ac:dyDescent="0.2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2:13" x14ac:dyDescent="0.2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2:13" x14ac:dyDescent="0.2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2:13" x14ac:dyDescent="0.2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2:13" x14ac:dyDescent="0.2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2:13" x14ac:dyDescent="0.2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2:13" x14ac:dyDescent="0.2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2:13" x14ac:dyDescent="0.2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2:13" x14ac:dyDescent="0.2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2:13" x14ac:dyDescent="0.2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2:13" x14ac:dyDescent="0.2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2:13" x14ac:dyDescent="0.2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2:13" x14ac:dyDescent="0.2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2:13" x14ac:dyDescent="0.2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2:13" x14ac:dyDescent="0.2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2:13" x14ac:dyDescent="0.2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2:13" x14ac:dyDescent="0.2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2:13" x14ac:dyDescent="0.2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2:13" x14ac:dyDescent="0.2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2:13" x14ac:dyDescent="0.2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2:13" x14ac:dyDescent="0.2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2:13" x14ac:dyDescent="0.2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2:13" x14ac:dyDescent="0.2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2:13" x14ac:dyDescent="0.2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2:13" x14ac:dyDescent="0.2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2:13" x14ac:dyDescent="0.2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2:13" x14ac:dyDescent="0.2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2:13" x14ac:dyDescent="0.2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2:13" x14ac:dyDescent="0.2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2:13" x14ac:dyDescent="0.2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2:13" x14ac:dyDescent="0.2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2:13" x14ac:dyDescent="0.2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2:13" x14ac:dyDescent="0.2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2:13" x14ac:dyDescent="0.2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2:13" x14ac:dyDescent="0.2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2:13" x14ac:dyDescent="0.2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2:13" x14ac:dyDescent="0.2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2:13" x14ac:dyDescent="0.2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2:13" x14ac:dyDescent="0.2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2:13" x14ac:dyDescent="0.2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2:13" x14ac:dyDescent="0.2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2:13" x14ac:dyDescent="0.2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2:13" x14ac:dyDescent="0.2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2:13" x14ac:dyDescent="0.2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2:13" x14ac:dyDescent="0.2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2:13" x14ac:dyDescent="0.2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2:13" x14ac:dyDescent="0.2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2:13" x14ac:dyDescent="0.2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2:13" x14ac:dyDescent="0.2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2:13" x14ac:dyDescent="0.2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2:13" x14ac:dyDescent="0.2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2:13" x14ac:dyDescent="0.2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2:13" x14ac:dyDescent="0.2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2:13" x14ac:dyDescent="0.2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2:13" x14ac:dyDescent="0.2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2:13" x14ac:dyDescent="0.2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2:13" x14ac:dyDescent="0.2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2:13" x14ac:dyDescent="0.2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2:13" x14ac:dyDescent="0.2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2:13" x14ac:dyDescent="0.2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2:13" x14ac:dyDescent="0.2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2:13" x14ac:dyDescent="0.2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2:13" x14ac:dyDescent="0.2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2:13" x14ac:dyDescent="0.2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2:13" x14ac:dyDescent="0.2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2:13" x14ac:dyDescent="0.2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2:13" x14ac:dyDescent="0.2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2:13" x14ac:dyDescent="0.2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2:13" x14ac:dyDescent="0.2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2:13" x14ac:dyDescent="0.2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2:13" x14ac:dyDescent="0.2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2:13" x14ac:dyDescent="0.2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2:13" x14ac:dyDescent="0.2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2:13" x14ac:dyDescent="0.2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2:13" x14ac:dyDescent="0.2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2:13" x14ac:dyDescent="0.2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2:13" x14ac:dyDescent="0.2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2:13" x14ac:dyDescent="0.2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2:13" x14ac:dyDescent="0.2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2:13" x14ac:dyDescent="0.2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2:13" x14ac:dyDescent="0.2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2:13" x14ac:dyDescent="0.2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2:13" x14ac:dyDescent="0.2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2:13" x14ac:dyDescent="0.2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2:13" x14ac:dyDescent="0.2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2:13" x14ac:dyDescent="0.2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2:13" x14ac:dyDescent="0.2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2:13" x14ac:dyDescent="0.2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2:13" x14ac:dyDescent="0.2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2:13" x14ac:dyDescent="0.2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2:13" x14ac:dyDescent="0.2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2:13" x14ac:dyDescent="0.2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2:13" x14ac:dyDescent="0.2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2:13" x14ac:dyDescent="0.2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2:13" x14ac:dyDescent="0.2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2:13" x14ac:dyDescent="0.2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2:13" x14ac:dyDescent="0.2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2:13" x14ac:dyDescent="0.2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2:13" x14ac:dyDescent="0.2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2:13" x14ac:dyDescent="0.2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2:13" x14ac:dyDescent="0.2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2:13" x14ac:dyDescent="0.2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2:13" x14ac:dyDescent="0.2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2:13" x14ac:dyDescent="0.2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2:13" x14ac:dyDescent="0.2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2:13" x14ac:dyDescent="0.2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2:13" x14ac:dyDescent="0.2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2:13" x14ac:dyDescent="0.2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2:13" x14ac:dyDescent="0.2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2:13" x14ac:dyDescent="0.2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2:13" x14ac:dyDescent="0.2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2:13" x14ac:dyDescent="0.2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2:13" x14ac:dyDescent="0.2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2:13" x14ac:dyDescent="0.2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2:13" x14ac:dyDescent="0.2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2:13" x14ac:dyDescent="0.2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2:13" x14ac:dyDescent="0.2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2:13" x14ac:dyDescent="0.2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2:13" x14ac:dyDescent="0.2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2:13" x14ac:dyDescent="0.2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2:13" x14ac:dyDescent="0.2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2:13" x14ac:dyDescent="0.2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2:13" x14ac:dyDescent="0.2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2:13" x14ac:dyDescent="0.2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2:13" x14ac:dyDescent="0.2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2:13" x14ac:dyDescent="0.2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2:13" x14ac:dyDescent="0.2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2:13" x14ac:dyDescent="0.2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2:13" x14ac:dyDescent="0.2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2:13" x14ac:dyDescent="0.2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2:13" x14ac:dyDescent="0.2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2:13" x14ac:dyDescent="0.2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2:13" x14ac:dyDescent="0.2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2:13" x14ac:dyDescent="0.2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2:13" x14ac:dyDescent="0.2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2:13" x14ac:dyDescent="0.2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2:13" x14ac:dyDescent="0.2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2:13" x14ac:dyDescent="0.2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2:13" x14ac:dyDescent="0.2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2:13" x14ac:dyDescent="0.2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2:13" x14ac:dyDescent="0.2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2:13" x14ac:dyDescent="0.2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2:13" x14ac:dyDescent="0.2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2:13" x14ac:dyDescent="0.2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2:13" x14ac:dyDescent="0.2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2:13" x14ac:dyDescent="0.2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2:13" x14ac:dyDescent="0.2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2:13" x14ac:dyDescent="0.2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2:13" x14ac:dyDescent="0.2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2:13" x14ac:dyDescent="0.2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2:13" x14ac:dyDescent="0.2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2:13" x14ac:dyDescent="0.2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2:13" x14ac:dyDescent="0.2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2:13" x14ac:dyDescent="0.2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2:13" x14ac:dyDescent="0.2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2:13" x14ac:dyDescent="0.2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2:13" x14ac:dyDescent="0.2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2:13" x14ac:dyDescent="0.2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2:13" x14ac:dyDescent="0.2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2:13" x14ac:dyDescent="0.2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2:13" x14ac:dyDescent="0.2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2:13" x14ac:dyDescent="0.2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2:13" x14ac:dyDescent="0.2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2:13" x14ac:dyDescent="0.2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2:13" x14ac:dyDescent="0.2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2:13" x14ac:dyDescent="0.2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2:13" x14ac:dyDescent="0.2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2:13" x14ac:dyDescent="0.2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2:13" x14ac:dyDescent="0.2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2:13" x14ac:dyDescent="0.2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2:13" x14ac:dyDescent="0.2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2:13" x14ac:dyDescent="0.2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2:13" x14ac:dyDescent="0.2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2:13" x14ac:dyDescent="0.2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2:13" x14ac:dyDescent="0.2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2:13" x14ac:dyDescent="0.2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2:13" x14ac:dyDescent="0.2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2:13" x14ac:dyDescent="0.2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2:13" x14ac:dyDescent="0.2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2:13" x14ac:dyDescent="0.2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2:13" x14ac:dyDescent="0.2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2:13" x14ac:dyDescent="0.2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2:13" x14ac:dyDescent="0.2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2:13" x14ac:dyDescent="0.2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2:13" x14ac:dyDescent="0.2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2:13" x14ac:dyDescent="0.2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2:13" x14ac:dyDescent="0.2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2:13" x14ac:dyDescent="0.2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2:13" x14ac:dyDescent="0.2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2:13" x14ac:dyDescent="0.2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2:13" x14ac:dyDescent="0.2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2:13" x14ac:dyDescent="0.2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2:13" x14ac:dyDescent="0.2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2:13" x14ac:dyDescent="0.2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2:13" x14ac:dyDescent="0.2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2:13" x14ac:dyDescent="0.2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2:13" x14ac:dyDescent="0.2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2:13" x14ac:dyDescent="0.2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2:13" x14ac:dyDescent="0.2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2:13" x14ac:dyDescent="0.2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2:13" x14ac:dyDescent="0.2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2:13" x14ac:dyDescent="0.2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2:13" x14ac:dyDescent="0.2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2:13" x14ac:dyDescent="0.2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2:13" x14ac:dyDescent="0.2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2:13" x14ac:dyDescent="0.2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2:13" x14ac:dyDescent="0.2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2:13" x14ac:dyDescent="0.2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2:13" x14ac:dyDescent="0.2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2:13" x14ac:dyDescent="0.2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2:13" x14ac:dyDescent="0.2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2:13" x14ac:dyDescent="0.2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2:13" x14ac:dyDescent="0.2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2:13" x14ac:dyDescent="0.2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2:13" x14ac:dyDescent="0.2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2:13" x14ac:dyDescent="0.2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2:13" x14ac:dyDescent="0.2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2:13" x14ac:dyDescent="0.2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2:13" x14ac:dyDescent="0.2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2:13" x14ac:dyDescent="0.2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2:13" x14ac:dyDescent="0.2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2:13" x14ac:dyDescent="0.2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2:13" x14ac:dyDescent="0.2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2:13" x14ac:dyDescent="0.2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2:13" x14ac:dyDescent="0.2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2:13" x14ac:dyDescent="0.2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2:13" x14ac:dyDescent="0.2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2:13" x14ac:dyDescent="0.2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2:13" x14ac:dyDescent="0.2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2:13" x14ac:dyDescent="0.2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2:13" x14ac:dyDescent="0.2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2:13" x14ac:dyDescent="0.2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2:13" x14ac:dyDescent="0.2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2:13" x14ac:dyDescent="0.2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2:13" x14ac:dyDescent="0.2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2:13" x14ac:dyDescent="0.2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2:13" x14ac:dyDescent="0.2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2:13" x14ac:dyDescent="0.2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</sheetData>
  <pageMargins left="0.75" right="0.75" top="1" bottom="1" header="0" footer="0"/>
  <pageSetup orientation="portrait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Sudhan Bhattarai</cp:lastModifiedBy>
  <dcterms:created xsi:type="dcterms:W3CDTF">2021-10-26T02:09:45Z</dcterms:created>
  <dcterms:modified xsi:type="dcterms:W3CDTF">2024-07-04T14:26:24Z</dcterms:modified>
</cp:coreProperties>
</file>