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udhanb\Github\disaster_logistics\Results\Florence\instance3\"/>
    </mc:Choice>
  </mc:AlternateContent>
  <xr:revisionPtr revIDLastSave="0" documentId="13_ncr:1_{5876ED90-1DEE-4A5C-9095-A982BE5829E5}" xr6:coauthVersionLast="47" xr6:coauthVersionMax="47" xr10:uidLastSave="{00000000-0000-0000-0000-000000000000}"/>
  <bookViews>
    <workbookView xWindow="1065" yWindow="390" windowWidth="12630" windowHeight="14850" firstSheet="4" activeTab="5" xr2:uid="{3009BBA9-0D2F-DF4A-8D61-88044D3EA9A7}"/>
  </bookViews>
  <sheets>
    <sheet name="algorithm" sheetId="5" r:id="rId1"/>
    <sheet name="oos" sheetId="1" r:id="rId2"/>
    <sheet name="comp_cost" sheetId="4" r:id="rId3"/>
    <sheet name="fixed_cost_sensitivy" sheetId="2" r:id="rId4"/>
    <sheet name="purchase_cost_sensitivity" sheetId="3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L39" i="4"/>
  <c r="L40" i="4"/>
  <c r="L38" i="4"/>
  <c r="L36" i="4"/>
  <c r="L37" i="4"/>
  <c r="L35" i="4"/>
  <c r="L33" i="4"/>
  <c r="L34" i="4"/>
  <c r="L32" i="4"/>
  <c r="L30" i="4"/>
  <c r="L31" i="4"/>
  <c r="L29" i="4"/>
  <c r="L27" i="4"/>
  <c r="L28" i="4"/>
  <c r="L26" i="4"/>
  <c r="L24" i="4"/>
  <c r="L25" i="4"/>
  <c r="L23" i="4"/>
  <c r="L21" i="4"/>
  <c r="L22" i="4"/>
  <c r="L20" i="4"/>
  <c r="L18" i="4"/>
  <c r="L19" i="4"/>
  <c r="L17" i="4"/>
  <c r="L15" i="4"/>
  <c r="L16" i="4"/>
  <c r="L14" i="4"/>
  <c r="L12" i="4"/>
  <c r="L13" i="4"/>
  <c r="L11" i="4"/>
  <c r="L9" i="4"/>
  <c r="L10" i="4"/>
  <c r="L8" i="4"/>
  <c r="L6" i="4"/>
  <c r="L7" i="4"/>
  <c r="L5" i="4"/>
  <c r="L3" i="4"/>
  <c r="H39" i="4"/>
  <c r="H40" i="4"/>
  <c r="H38" i="4"/>
  <c r="H36" i="4"/>
  <c r="H37" i="4"/>
  <c r="H35" i="4"/>
  <c r="H33" i="4"/>
  <c r="H34" i="4"/>
  <c r="H32" i="4"/>
  <c r="H30" i="4"/>
  <c r="H31" i="4"/>
  <c r="H29" i="4"/>
  <c r="H27" i="4"/>
  <c r="H28" i="4"/>
  <c r="H26" i="4"/>
  <c r="H24" i="4"/>
  <c r="H25" i="4"/>
  <c r="H23" i="4"/>
  <c r="H21" i="4"/>
  <c r="H22" i="4"/>
  <c r="H20" i="4"/>
  <c r="H18" i="4"/>
  <c r="H19" i="4"/>
  <c r="H17" i="4"/>
  <c r="H15" i="4"/>
  <c r="H16" i="4"/>
  <c r="H14" i="4"/>
  <c r="H12" i="4"/>
  <c r="H13" i="4"/>
  <c r="H11" i="4"/>
  <c r="H9" i="4"/>
  <c r="H10" i="4"/>
  <c r="H8" i="4"/>
  <c r="H6" i="4"/>
  <c r="H7" i="4"/>
  <c r="H5" i="4"/>
  <c r="H3" i="4"/>
  <c r="L4" i="4"/>
  <c r="L2" i="4"/>
  <c r="H2" i="4"/>
  <c r="H4" i="4"/>
  <c r="J14" i="1"/>
  <c r="J13" i="1"/>
  <c r="J12" i="1"/>
  <c r="J11" i="1"/>
  <c r="J10" i="1"/>
  <c r="J9" i="1"/>
  <c r="J8" i="1"/>
  <c r="J7" i="1"/>
  <c r="J6" i="1"/>
  <c r="J5" i="1"/>
  <c r="J4" i="1"/>
  <c r="J3" i="1"/>
  <c r="J2" i="1"/>
  <c r="B3" i="3"/>
  <c r="B4" i="3"/>
  <c r="B5" i="3"/>
  <c r="B2" i="3"/>
  <c r="E5" i="3"/>
  <c r="E4" i="3"/>
  <c r="E3" i="3"/>
  <c r="E2" i="3"/>
  <c r="B3" i="2"/>
  <c r="B4" i="2"/>
  <c r="B5" i="2"/>
  <c r="B2" i="2"/>
  <c r="E5" i="2"/>
  <c r="E4" i="2"/>
  <c r="E3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<sst xmlns="http://schemas.openxmlformats.org/spreadsheetml/2006/main" count="145" uniqueCount="44">
  <si>
    <t>ffact</t>
  </si>
  <si>
    <t>pfact</t>
  </si>
  <si>
    <t>pcost</t>
  </si>
  <si>
    <t>MSSP Average</t>
  </si>
  <si>
    <t>MSSP S.d.</t>
  </si>
  <si>
    <t>2SSP Average</t>
  </si>
  <si>
    <t>% Saving</t>
  </si>
  <si>
    <t>Fixed cost factor</t>
  </si>
  <si>
    <t>Purchase cost</t>
  </si>
  <si>
    <t>% Saving 1</t>
  </si>
  <si>
    <t>% Saving 2</t>
  </si>
  <si>
    <t>benders_ub</t>
  </si>
  <si>
    <t>benders_comp_time</t>
  </si>
  <si>
    <t>benders_num_nodes</t>
  </si>
  <si>
    <t>sddp_lb</t>
  </si>
  <si>
    <t>sddp_ub</t>
  </si>
  <si>
    <t>sddp_comp_time</t>
  </si>
  <si>
    <t>sddp_num_paths</t>
  </si>
  <si>
    <t>Fixed</t>
  </si>
  <si>
    <t>Relief Inventory</t>
  </si>
  <si>
    <t>Evacuee Inventory</t>
  </si>
  <si>
    <t>Penalty</t>
  </si>
  <si>
    <t>Emergency</t>
  </si>
  <si>
    <t>Relief Purchase</t>
  </si>
  <si>
    <t>Relief Transportation</t>
  </si>
  <si>
    <t>Evacuee Transportation</t>
  </si>
  <si>
    <t>Relief Dumping</t>
  </si>
  <si>
    <t>model</t>
  </si>
  <si>
    <t>MSSP</t>
  </si>
  <si>
    <t>2SSP-1 Average</t>
  </si>
  <si>
    <t>2SSP-1 S.d.</t>
  </si>
  <si>
    <t>2SSP-2 Average</t>
  </si>
  <si>
    <t>2SSP-2 S.d.</t>
  </si>
  <si>
    <t>Benders decomposition for 2SSP</t>
  </si>
  <si>
    <t>SDDP for MSSP</t>
  </si>
  <si>
    <t>Inventory</t>
  </si>
  <si>
    <t>Transportation</t>
  </si>
  <si>
    <t>2SSP-2</t>
  </si>
  <si>
    <t>2SSP-1</t>
  </si>
  <si>
    <t>sddp_sd</t>
  </si>
  <si>
    <t>% Fixed cost</t>
  </si>
  <si>
    <t>RH Average</t>
  </si>
  <si>
    <t>RH S.d.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</si>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</sst>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9" fontId="0" fillId="0" borderId="3" xfId="1" applyFont="1" applyBorder="1"/>
    <xf numFmtId="9" fontId="0" fillId="0" borderId="5" xfId="1" applyFont="1" applyBorder="1"/>
    <xf numFmtId="0" fontId="0" fillId="0" borderId="7" xfId="0" applyBorder="1"/>
    <xf numFmtId="9" fontId="0" fillId="0" borderId="8" xfId="1" applyFont="1" applyBorder="1"/>
    <xf numFmtId="0" fontId="2" fillId="0" borderId="0" xfId="0" applyFont="1"/>
    <xf numFmtId="9" fontId="0" fillId="0" borderId="0" xfId="1" applyFont="1" applyBorder="1"/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0" xfId="0" applyNumberFormat="1" applyBorder="1" applyAlignment="1">
      <alignment horizontal="left" indent="1"/>
    </xf>
    <xf numFmtId="2" fontId="0" fillId="0" borderId="2" xfId="0" applyNumberFormat="1" applyBorder="1" applyAlignment="1">
      <alignment horizontal="left" indent="1"/>
    </xf>
    <xf numFmtId="2" fontId="0" fillId="0" borderId="0" xfId="0" applyNumberFormat="1" applyAlignment="1">
      <alignment horizontal="left" indent="1"/>
    </xf>
    <xf numFmtId="2" fontId="0" fillId="0" borderId="7" xfId="0" applyNumberFormat="1" applyBorder="1" applyAlignment="1">
      <alignment horizontal="left" indent="1"/>
    </xf>
    <xf numFmtId="2" fontId="0" fillId="0" borderId="10" xfId="0" applyNumberForma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Florence case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study: 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Sensitivity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result of F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ixed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fixed_cost_sensitivy!$C$1</c:f>
              <c:strCache>
                <c:ptCount val="1"/>
                <c:pt idx="0">
                  <c:v>MSSP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fixed_cost_sensitivy!$B$2:$B$5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fixed_cost_sensitivy!$C$2:$C$5</c:f>
              <c:numCache>
                <c:formatCode>General</c:formatCode>
                <c:ptCount val="4"/>
                <c:pt idx="0">
                  <c:v>1332677.32</c:v>
                </c:pt>
                <c:pt idx="1">
                  <c:v>2753352.78</c:v>
                </c:pt>
                <c:pt idx="2">
                  <c:v>4288683.32</c:v>
                </c:pt>
                <c:pt idx="3">
                  <c:v>8515860.2799999993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2-EC45-927D-EF57BF76B5E1}"/>
            </c:ext>
          </c:extLst>
        </c:ser>
        <c:ser>
          <c:idx val="2"/>
          <c:order val="1"/>
          <c:tx>
            <c:strRef>
              <c:f>fixed_cost_sensitivy!$D$1</c:f>
              <c:strCache>
                <c:ptCount val="1"/>
                <c:pt idx="0">
                  <c:v>2SSP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fixed_cost_sensitivy!$B$2:$B$5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fixed_cost_sensitivy!$D$2:$D$5</c:f>
              <c:numCache>
                <c:formatCode>General</c:formatCode>
                <c:ptCount val="4"/>
                <c:pt idx="0">
                  <c:v>1919454.32</c:v>
                </c:pt>
                <c:pt idx="1">
                  <c:v>3323368.2</c:v>
                </c:pt>
                <c:pt idx="2">
                  <c:v>4878471.42</c:v>
                </c:pt>
                <c:pt idx="3">
                  <c:v>9089821.9800000004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2-EC45-927D-EF57BF76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358496"/>
        <c:axId val="698595072"/>
      </c:barChart>
      <c:catAx>
        <c:axId val="6993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Fixed cost change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5072"/>
        <c:crosses val="autoZero"/>
        <c:auto val="1"/>
        <c:lblAlgn val="ctr"/>
        <c:lblOffset val="100"/>
        <c:noMultiLvlLbl val="0"/>
      </c:catAx>
      <c:valAx>
        <c:axId val="698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OOS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Florence case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study: 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Sensitivity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analysis result of Purchase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fixed_cost_sensitivy!$C$1</c:f>
              <c:strCache>
                <c:ptCount val="1"/>
                <c:pt idx="0">
                  <c:v>MSSP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purchase_cost_sensitivity!$B$2:$B$5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purchase_cost_sensitivity!$C$2:$C$5</c:f>
              <c:numCache>
                <c:formatCode>General</c:formatCode>
                <c:ptCount val="4"/>
                <c:pt idx="0">
                  <c:v>1090204.44</c:v>
                </c:pt>
                <c:pt idx="1">
                  <c:v>3008815.69</c:v>
                </c:pt>
                <c:pt idx="2">
                  <c:v>10898959.82</c:v>
                </c:pt>
                <c:pt idx="3">
                  <c:v>17550615.300000001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C-E849-A048-563E9A6442BD}"/>
            </c:ext>
          </c:extLst>
        </c:ser>
        <c:ser>
          <c:idx val="2"/>
          <c:order val="1"/>
          <c:tx>
            <c:strRef>
              <c:f>fixed_cost_sensitivy!$D$1</c:f>
              <c:strCache>
                <c:ptCount val="1"/>
                <c:pt idx="0">
                  <c:v>2SSP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purchase_cost_sensitivity!$B$2:$B$5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purchase_cost_sensitivity!$D$2:$D$5</c:f>
              <c:numCache>
                <c:formatCode>General</c:formatCode>
                <c:ptCount val="4"/>
                <c:pt idx="0">
                  <c:v>1545886.11</c:v>
                </c:pt>
                <c:pt idx="1">
                  <c:v>3635504.78</c:v>
                </c:pt>
                <c:pt idx="2">
                  <c:v>11224166.66</c:v>
                </c:pt>
                <c:pt idx="3">
                  <c:v>21214436.780000001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C-E849-A048-563E9A64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358496"/>
        <c:axId val="698595072"/>
      </c:barChart>
      <c:catAx>
        <c:axId val="6993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Purchase cost change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95072"/>
        <c:crosses val="autoZero"/>
        <c:auto val="1"/>
        <c:lblAlgn val="ctr"/>
        <c:lblOffset val="100"/>
        <c:noMultiLvlLbl val="0"/>
      </c:catAx>
      <c:valAx>
        <c:axId val="698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OOS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190500</xdr:rowOff>
    </xdr:from>
    <xdr:to>
      <xdr:col>16</xdr:col>
      <xdr:colOff>292100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4E7E5-BBD2-B7A2-F3DA-556E9246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203200</xdr:rowOff>
    </xdr:from>
    <xdr:to>
      <xdr:col>15</xdr:col>
      <xdr:colOff>298450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5036B-AEA3-2F49-A8AC-6DC7F4334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F0BA-BD47-C249-BAE5-DE29C628A45C}">
  <dimension ref="A1:K15"/>
  <sheetViews>
    <sheetView workbookViewId="0">
      <selection activeCell="E23" sqref="E23"/>
    </sheetView>
  </sheetViews>
  <sheetFormatPr defaultColWidth="11" defaultRowHeight="15.75" x14ac:dyDescent="0.25"/>
  <cols>
    <col min="1" max="1" width="5.125" bestFit="1" customWidth="1"/>
    <col min="2" max="2" width="5.5" bestFit="1" customWidth="1"/>
    <col min="3" max="3" width="5.875" bestFit="1" customWidth="1"/>
    <col min="4" max="4" width="12.125" bestFit="1" customWidth="1"/>
    <col min="5" max="5" width="18.125" bestFit="1" customWidth="1"/>
    <col min="6" max="6" width="18.375" bestFit="1" customWidth="1"/>
    <col min="7" max="8" width="12.125" bestFit="1" customWidth="1"/>
    <col min="9" max="9" width="12.125" customWidth="1"/>
    <col min="10" max="10" width="15.375" bestFit="1" customWidth="1"/>
    <col min="11" max="11" width="15.125" bestFit="1" customWidth="1"/>
  </cols>
  <sheetData>
    <row r="1" spans="1:11" x14ac:dyDescent="0.25">
      <c r="D1" s="47" t="s">
        <v>33</v>
      </c>
      <c r="E1" s="47"/>
      <c r="F1" s="47"/>
      <c r="G1" s="47" t="s">
        <v>34</v>
      </c>
      <c r="H1" s="47"/>
      <c r="I1" s="47"/>
      <c r="J1" s="47"/>
      <c r="K1" s="47"/>
    </row>
    <row r="2" spans="1:11" ht="16.5" thickBot="1" x14ac:dyDescent="0.3">
      <c r="A2" s="8" t="s">
        <v>0</v>
      </c>
      <c r="B2" s="8" t="s">
        <v>1</v>
      </c>
      <c r="C2" s="8" t="s">
        <v>2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39</v>
      </c>
      <c r="J2" s="8" t="s">
        <v>16</v>
      </c>
      <c r="K2" s="8" t="s">
        <v>17</v>
      </c>
    </row>
    <row r="3" spans="1:11" ht="16.5" thickBot="1" x14ac:dyDescent="0.3">
      <c r="A3" s="9">
        <v>5</v>
      </c>
      <c r="B3" s="10">
        <v>200</v>
      </c>
      <c r="C3" s="10">
        <v>5</v>
      </c>
      <c r="D3" s="36">
        <v>1986354.0290000001</v>
      </c>
      <c r="E3" s="36">
        <v>6737.8270000000002</v>
      </c>
      <c r="F3" s="36">
        <v>4211</v>
      </c>
      <c r="G3" s="36">
        <v>1906430.8230000001</v>
      </c>
      <c r="H3" s="36">
        <v>1917373.612</v>
      </c>
      <c r="I3" s="36">
        <v>4107.5643799999998</v>
      </c>
      <c r="J3" s="37">
        <v>14857.627</v>
      </c>
      <c r="K3" s="25">
        <v>2898</v>
      </c>
    </row>
    <row r="4" spans="1:11" x14ac:dyDescent="0.25">
      <c r="A4" s="13">
        <v>1</v>
      </c>
      <c r="B4" s="14">
        <v>200</v>
      </c>
      <c r="C4" s="14">
        <v>5</v>
      </c>
      <c r="D4" s="38">
        <v>1352875.9850000001</v>
      </c>
      <c r="E4" s="38">
        <v>5732.7659999999996</v>
      </c>
      <c r="F4" s="38">
        <v>4581</v>
      </c>
      <c r="G4" s="38">
        <v>1268285.476</v>
      </c>
      <c r="H4" s="38">
        <v>1281085.2990000001</v>
      </c>
      <c r="I4" s="38">
        <v>3851.3774900000003</v>
      </c>
      <c r="J4" s="39">
        <v>18089.156999999999</v>
      </c>
      <c r="K4" s="26">
        <v>3232</v>
      </c>
    </row>
    <row r="5" spans="1:11" x14ac:dyDescent="0.25">
      <c r="A5" s="16">
        <v>10</v>
      </c>
      <c r="B5" s="12">
        <v>200</v>
      </c>
      <c r="C5" s="12">
        <v>5</v>
      </c>
      <c r="D5" s="40">
        <v>2762077.7930000001</v>
      </c>
      <c r="E5" s="40">
        <v>7551.9449999999997</v>
      </c>
      <c r="F5" s="40">
        <v>4667</v>
      </c>
      <c r="G5" s="40">
        <v>2686744.8470000001</v>
      </c>
      <c r="H5" s="40">
        <v>2704176.412</v>
      </c>
      <c r="I5" s="40">
        <v>4386.2200899999998</v>
      </c>
      <c r="J5" s="41">
        <v>14863.412</v>
      </c>
      <c r="K5" s="27">
        <v>2850</v>
      </c>
    </row>
    <row r="6" spans="1:11" x14ac:dyDescent="0.25">
      <c r="A6" s="16">
        <v>20</v>
      </c>
      <c r="B6" s="12">
        <v>200</v>
      </c>
      <c r="C6" s="12">
        <v>5</v>
      </c>
      <c r="D6" s="40">
        <v>4265076.3710000003</v>
      </c>
      <c r="E6" s="40">
        <v>5545.9480000000003</v>
      </c>
      <c r="F6" s="40">
        <v>3663</v>
      </c>
      <c r="G6" s="40">
        <v>4202521.2970000003</v>
      </c>
      <c r="H6" s="40">
        <v>4230179.8689999999</v>
      </c>
      <c r="I6" s="40">
        <v>6427.6752800000004</v>
      </c>
      <c r="J6" s="41">
        <v>13086.338</v>
      </c>
      <c r="K6" s="27">
        <v>2631</v>
      </c>
    </row>
    <row r="7" spans="1:11" ht="16.5" thickBot="1" x14ac:dyDescent="0.3">
      <c r="A7" s="18">
        <v>50</v>
      </c>
      <c r="B7" s="19">
        <v>200</v>
      </c>
      <c r="C7" s="19">
        <v>5</v>
      </c>
      <c r="D7" s="42">
        <v>8518456.4670000002</v>
      </c>
      <c r="E7" s="42">
        <v>4821.0559999999996</v>
      </c>
      <c r="F7" s="42">
        <v>3407</v>
      </c>
      <c r="G7" s="42">
        <v>8465182.7599999998</v>
      </c>
      <c r="H7" s="42">
        <v>8532378.0280000009</v>
      </c>
      <c r="I7" s="42">
        <v>10951.406629999999</v>
      </c>
      <c r="J7" s="43">
        <v>9385.49</v>
      </c>
      <c r="K7" s="28">
        <v>2177</v>
      </c>
    </row>
    <row r="8" spans="1:11" x14ac:dyDescent="0.25">
      <c r="A8" s="13">
        <v>5</v>
      </c>
      <c r="B8" s="14">
        <v>50</v>
      </c>
      <c r="C8" s="14">
        <v>5</v>
      </c>
      <c r="D8" s="38">
        <v>1954984.4680000001</v>
      </c>
      <c r="E8" s="38">
        <v>5155.3760000000002</v>
      </c>
      <c r="F8" s="38">
        <v>4125</v>
      </c>
      <c r="G8" s="38">
        <v>1877342.723</v>
      </c>
      <c r="H8" s="38">
        <v>1865338.878</v>
      </c>
      <c r="I8" s="38">
        <v>4316.5746399999998</v>
      </c>
      <c r="J8" s="39">
        <v>21602.835999999999</v>
      </c>
      <c r="K8" s="26">
        <v>3471</v>
      </c>
    </row>
    <row r="9" spans="1:11" x14ac:dyDescent="0.25">
      <c r="A9" s="16">
        <v>5</v>
      </c>
      <c r="B9" s="12">
        <v>100</v>
      </c>
      <c r="C9" s="12">
        <v>5</v>
      </c>
      <c r="D9" s="40">
        <v>1976178.0889999999</v>
      </c>
      <c r="E9" s="40">
        <v>6811.0940000000001</v>
      </c>
      <c r="F9" s="40">
        <v>4337</v>
      </c>
      <c r="G9" s="40">
        <v>1896249.2050000001</v>
      </c>
      <c r="H9" s="40">
        <v>1908777.344</v>
      </c>
      <c r="I9" s="40">
        <v>4462.6836000000003</v>
      </c>
      <c r="J9" s="41">
        <v>19216.164000000001</v>
      </c>
      <c r="K9" s="27">
        <v>3288</v>
      </c>
    </row>
    <row r="10" spans="1:11" x14ac:dyDescent="0.25">
      <c r="A10" s="16">
        <v>5</v>
      </c>
      <c r="B10" s="12">
        <v>300</v>
      </c>
      <c r="C10" s="12">
        <v>5</v>
      </c>
      <c r="D10" s="40">
        <v>1989968.4350000001</v>
      </c>
      <c r="E10" s="40">
        <v>6797.049</v>
      </c>
      <c r="F10" s="40">
        <v>4272</v>
      </c>
      <c r="G10" s="40">
        <v>1910236.503</v>
      </c>
      <c r="H10" s="40">
        <v>1915710.1170000001</v>
      </c>
      <c r="I10" s="40">
        <v>4080.2030300000001</v>
      </c>
      <c r="J10" s="41">
        <v>13412.186</v>
      </c>
      <c r="K10" s="27">
        <v>2769</v>
      </c>
    </row>
    <row r="11" spans="1:11" ht="16.5" thickBot="1" x14ac:dyDescent="0.3">
      <c r="A11" s="18">
        <v>5</v>
      </c>
      <c r="B11" s="19">
        <v>500</v>
      </c>
      <c r="C11" s="19">
        <v>5</v>
      </c>
      <c r="D11" s="42">
        <v>1995082.7150000001</v>
      </c>
      <c r="E11" s="42">
        <v>5829.7089999999998</v>
      </c>
      <c r="F11" s="42">
        <v>3792</v>
      </c>
      <c r="G11" s="42">
        <v>1917261.5419999999</v>
      </c>
      <c r="H11" s="42">
        <v>1923025.26</v>
      </c>
      <c r="I11" s="42">
        <v>3891.1293000000001</v>
      </c>
      <c r="J11" s="43">
        <v>14553.34</v>
      </c>
      <c r="K11" s="28">
        <v>2860</v>
      </c>
    </row>
    <row r="12" spans="1:11" x14ac:dyDescent="0.25">
      <c r="A12" s="13">
        <v>5</v>
      </c>
      <c r="B12" s="14">
        <v>200</v>
      </c>
      <c r="C12" s="14">
        <v>1</v>
      </c>
      <c r="D12" s="38">
        <v>1093414.848</v>
      </c>
      <c r="E12" s="38">
        <v>6360.2950000000001</v>
      </c>
      <c r="F12" s="38">
        <v>4258</v>
      </c>
      <c r="G12" s="38">
        <v>1074032.963</v>
      </c>
      <c r="H12" s="38">
        <v>1079958.0149999999</v>
      </c>
      <c r="I12" s="38">
        <v>1210.52784</v>
      </c>
      <c r="J12" s="39">
        <v>13678.545</v>
      </c>
      <c r="K12" s="26">
        <v>2745</v>
      </c>
    </row>
    <row r="13" spans="1:11" x14ac:dyDescent="0.25">
      <c r="A13" s="16">
        <v>5</v>
      </c>
      <c r="B13" s="12">
        <v>200</v>
      </c>
      <c r="C13" s="12">
        <v>10</v>
      </c>
      <c r="D13" s="40">
        <v>3066026.048</v>
      </c>
      <c r="E13" s="40">
        <v>7584.8590000000004</v>
      </c>
      <c r="F13" s="40">
        <v>4476</v>
      </c>
      <c r="G13" s="40">
        <v>2919155.858</v>
      </c>
      <c r="H13" s="40">
        <v>2952667.9879999999</v>
      </c>
      <c r="I13" s="40">
        <v>7242.2446999999993</v>
      </c>
      <c r="J13" s="41">
        <v>10233.641</v>
      </c>
      <c r="K13" s="27">
        <v>2377</v>
      </c>
    </row>
    <row r="14" spans="1:11" x14ac:dyDescent="0.25">
      <c r="A14" s="16">
        <v>5</v>
      </c>
      <c r="B14" s="12">
        <v>200</v>
      </c>
      <c r="C14" s="12">
        <v>50</v>
      </c>
      <c r="D14" s="40">
        <v>11086330.357999999</v>
      </c>
      <c r="E14" s="40">
        <v>3871.2339999999999</v>
      </c>
      <c r="F14" s="40">
        <v>3504</v>
      </c>
      <c r="G14" s="40">
        <v>10735749.450999999</v>
      </c>
      <c r="H14" s="40">
        <v>10598401.573999999</v>
      </c>
      <c r="I14" s="40">
        <v>37150.57288</v>
      </c>
      <c r="J14" s="41">
        <v>2559.8420000000001</v>
      </c>
      <c r="K14" s="27">
        <v>1128</v>
      </c>
    </row>
    <row r="15" spans="1:11" ht="16.5" thickBot="1" x14ac:dyDescent="0.3">
      <c r="A15" s="18">
        <v>5</v>
      </c>
      <c r="B15" s="19">
        <v>200</v>
      </c>
      <c r="C15" s="19">
        <v>100</v>
      </c>
      <c r="D15" s="42">
        <v>17342329.409000002</v>
      </c>
      <c r="E15" s="42">
        <v>1314.106</v>
      </c>
      <c r="F15" s="42">
        <v>2344</v>
      </c>
      <c r="G15" s="42">
        <v>17284887.840999998</v>
      </c>
      <c r="H15" s="42">
        <v>17194110.999000002</v>
      </c>
      <c r="I15" s="42">
        <v>73505.793160000001</v>
      </c>
      <c r="J15" s="43">
        <v>21603.986000000001</v>
      </c>
      <c r="K15" s="28">
        <v>4397</v>
      </c>
    </row>
  </sheetData>
  <mergeCells count="2">
    <mergeCell ref="D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99F6-732D-574D-8DA9-409082BFFA9A}">
  <dimension ref="A1:K14"/>
  <sheetViews>
    <sheetView zoomScale="125" workbookViewId="0">
      <selection sqref="A1:E6"/>
    </sheetView>
  </sheetViews>
  <sheetFormatPr defaultColWidth="10.875" defaultRowHeight="15.75" x14ac:dyDescent="0.25"/>
  <cols>
    <col min="1" max="1" width="5.125" style="12" bestFit="1" customWidth="1"/>
    <col min="2" max="2" width="5.5" style="12" bestFit="1" customWidth="1"/>
    <col min="3" max="3" width="5.875" style="12" bestFit="1" customWidth="1"/>
    <col min="4" max="4" width="13.875" style="12" bestFit="1" customWidth="1"/>
    <col min="5" max="5" width="12.625" style="12" bestFit="1" customWidth="1"/>
    <col min="6" max="6" width="15.375" style="12" bestFit="1" customWidth="1"/>
    <col min="7" max="7" width="12.625" style="12" bestFit="1" customWidth="1"/>
    <col min="8" max="8" width="15.375" style="12" bestFit="1" customWidth="1"/>
    <col min="9" max="9" width="12.625" style="12" bestFit="1" customWidth="1"/>
    <col min="10" max="10" width="11.875" style="12" customWidth="1"/>
    <col min="11" max="11" width="9.875" style="12" bestFit="1" customWidth="1"/>
    <col min="12" max="16384" width="10.875" style="12"/>
  </cols>
  <sheetData>
    <row r="1" spans="1:11" s="29" customFormat="1" ht="16.5" thickBo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29</v>
      </c>
      <c r="G1" s="29" t="s">
        <v>30</v>
      </c>
      <c r="H1" s="29" t="s">
        <v>31</v>
      </c>
      <c r="I1" s="29" t="s">
        <v>32</v>
      </c>
      <c r="J1" s="29" t="s">
        <v>9</v>
      </c>
      <c r="K1" s="29" t="s">
        <v>10</v>
      </c>
    </row>
    <row r="2" spans="1:11" ht="16.5" thickBot="1" x14ac:dyDescent="0.3">
      <c r="A2" s="9">
        <v>5</v>
      </c>
      <c r="B2" s="10">
        <v>200</v>
      </c>
      <c r="C2" s="10">
        <v>5</v>
      </c>
      <c r="D2" s="32">
        <v>1965423.96</v>
      </c>
      <c r="E2" s="32">
        <v>454561.65</v>
      </c>
      <c r="F2" s="32">
        <v>2536313.9900000002</v>
      </c>
      <c r="G2" s="32">
        <v>528046.11</v>
      </c>
      <c r="H2" s="32">
        <v>2000763.57</v>
      </c>
      <c r="I2" s="32">
        <v>386527</v>
      </c>
      <c r="J2" s="11">
        <f t="shared" ref="J2:J14" si="0">(H2-D2)/H2</f>
        <v>1.7663061508062194E-2</v>
      </c>
      <c r="K2" s="21">
        <f t="shared" ref="K2:K14" si="1">(F2-D2)/F2</f>
        <v>0.22508649648697487</v>
      </c>
    </row>
    <row r="3" spans="1:11" x14ac:dyDescent="0.25">
      <c r="A3" s="13">
        <v>1</v>
      </c>
      <c r="B3" s="14">
        <v>200</v>
      </c>
      <c r="C3" s="14">
        <v>5</v>
      </c>
      <c r="D3" s="33">
        <v>1332677.32</v>
      </c>
      <c r="E3" s="33">
        <v>410729.48</v>
      </c>
      <c r="F3" s="33">
        <v>1919454.32</v>
      </c>
      <c r="G3" s="33">
        <v>508472.95</v>
      </c>
      <c r="H3" s="33">
        <v>1359224.43</v>
      </c>
      <c r="I3" s="33">
        <v>351258.91</v>
      </c>
      <c r="J3" s="15">
        <f t="shared" si="0"/>
        <v>1.9531071848083153E-2</v>
      </c>
      <c r="K3" s="22">
        <f t="shared" si="1"/>
        <v>0.30569990329334851</v>
      </c>
    </row>
    <row r="4" spans="1:11" x14ac:dyDescent="0.25">
      <c r="A4" s="16">
        <v>10</v>
      </c>
      <c r="B4" s="12">
        <v>200</v>
      </c>
      <c r="C4" s="12">
        <v>5</v>
      </c>
      <c r="D4" s="34">
        <v>2753352.78</v>
      </c>
      <c r="E4" s="34">
        <v>482016.77</v>
      </c>
      <c r="F4" s="34">
        <v>3323368.2</v>
      </c>
      <c r="G4" s="34">
        <v>575066.81999999995</v>
      </c>
      <c r="H4" s="34">
        <v>2783223.34</v>
      </c>
      <c r="I4" s="34">
        <v>443484.18</v>
      </c>
      <c r="J4" s="17">
        <f t="shared" si="0"/>
        <v>1.0732361852067558E-2</v>
      </c>
      <c r="K4" s="23">
        <f t="shared" si="1"/>
        <v>0.17151738408040385</v>
      </c>
    </row>
    <row r="5" spans="1:11" x14ac:dyDescent="0.25">
      <c r="A5" s="16">
        <v>20</v>
      </c>
      <c r="B5" s="12">
        <v>200</v>
      </c>
      <c r="C5" s="12">
        <v>5</v>
      </c>
      <c r="D5" s="34">
        <v>4288683.32</v>
      </c>
      <c r="E5" s="34">
        <v>697770.85</v>
      </c>
      <c r="F5" s="34">
        <v>4878471.42</v>
      </c>
      <c r="G5" s="34">
        <v>762114.61</v>
      </c>
      <c r="H5" s="34">
        <v>4301656.6100000003</v>
      </c>
      <c r="I5" s="34">
        <v>634181.57999999996</v>
      </c>
      <c r="J5" s="17">
        <f t="shared" si="0"/>
        <v>3.0158822928453223E-3</v>
      </c>
      <c r="K5" s="23">
        <f t="shared" si="1"/>
        <v>0.12089608593012924</v>
      </c>
    </row>
    <row r="6" spans="1:11" ht="16.5" thickBot="1" x14ac:dyDescent="0.3">
      <c r="A6" s="18">
        <v>50</v>
      </c>
      <c r="B6" s="19">
        <v>200</v>
      </c>
      <c r="C6" s="19">
        <v>5</v>
      </c>
      <c r="D6" s="35">
        <v>8515860.2799999993</v>
      </c>
      <c r="E6" s="35">
        <v>1174216.44</v>
      </c>
      <c r="F6" s="35">
        <v>9089821.9800000004</v>
      </c>
      <c r="G6" s="35">
        <v>1422934.84</v>
      </c>
      <c r="H6" s="35">
        <v>8541287.6500000004</v>
      </c>
      <c r="I6" s="35">
        <v>1321794.21</v>
      </c>
      <c r="J6" s="20">
        <f t="shared" si="0"/>
        <v>2.9769949265203641E-3</v>
      </c>
      <c r="K6" s="24">
        <f t="shared" si="1"/>
        <v>6.3143337819251882E-2</v>
      </c>
    </row>
    <row r="7" spans="1:11" x14ac:dyDescent="0.25">
      <c r="A7" s="13">
        <v>5</v>
      </c>
      <c r="B7" s="14">
        <v>50</v>
      </c>
      <c r="C7" s="14">
        <v>5</v>
      </c>
      <c r="D7" s="33">
        <v>1922807.12</v>
      </c>
      <c r="E7" s="33">
        <v>455945.09</v>
      </c>
      <c r="F7" s="33">
        <v>2543485.0099999998</v>
      </c>
      <c r="G7" s="33">
        <v>551552.69999999995</v>
      </c>
      <c r="H7" s="33">
        <v>1967417.4</v>
      </c>
      <c r="I7" s="33">
        <v>390302.92</v>
      </c>
      <c r="J7" s="15">
        <f t="shared" si="0"/>
        <v>2.2674537695966192E-2</v>
      </c>
      <c r="K7" s="22">
        <f t="shared" si="1"/>
        <v>0.24402655708987242</v>
      </c>
    </row>
    <row r="8" spans="1:11" x14ac:dyDescent="0.25">
      <c r="A8" s="16">
        <v>5</v>
      </c>
      <c r="B8" s="12">
        <v>100</v>
      </c>
      <c r="C8" s="12">
        <v>5</v>
      </c>
      <c r="D8" s="34">
        <v>1959789.56</v>
      </c>
      <c r="E8" s="34">
        <v>474988.74</v>
      </c>
      <c r="F8" s="34">
        <v>2529386.7799999998</v>
      </c>
      <c r="G8" s="34">
        <v>532904.65</v>
      </c>
      <c r="H8" s="34">
        <v>1989310.67</v>
      </c>
      <c r="I8" s="34">
        <v>391789.21</v>
      </c>
      <c r="J8" s="17">
        <f t="shared" si="0"/>
        <v>1.4839869129139024E-2</v>
      </c>
      <c r="K8" s="23">
        <f t="shared" si="1"/>
        <v>0.22519182297616017</v>
      </c>
    </row>
    <row r="9" spans="1:11" x14ac:dyDescent="0.25">
      <c r="A9" s="16">
        <v>5</v>
      </c>
      <c r="B9" s="12">
        <v>300</v>
      </c>
      <c r="C9" s="12">
        <v>5</v>
      </c>
      <c r="D9" s="34">
        <v>1957237.51</v>
      </c>
      <c r="E9" s="34">
        <v>437387.33</v>
      </c>
      <c r="F9" s="34">
        <v>2557561.12</v>
      </c>
      <c r="G9" s="34">
        <v>537911.75</v>
      </c>
      <c r="H9" s="34">
        <v>2006594.14</v>
      </c>
      <c r="I9" s="34">
        <v>393506.42</v>
      </c>
      <c r="J9" s="17">
        <f t="shared" si="0"/>
        <v>2.4597216256198123E-2</v>
      </c>
      <c r="K9" s="23">
        <f t="shared" si="1"/>
        <v>0.23472502975803763</v>
      </c>
    </row>
    <row r="10" spans="1:11" ht="16.5" thickBot="1" x14ac:dyDescent="0.3">
      <c r="A10" s="18">
        <v>5</v>
      </c>
      <c r="B10" s="19">
        <v>500</v>
      </c>
      <c r="C10" s="19">
        <v>5</v>
      </c>
      <c r="D10" s="35">
        <v>1966671.81</v>
      </c>
      <c r="E10" s="35">
        <v>429772.47</v>
      </c>
      <c r="F10" s="35">
        <v>2571863.87</v>
      </c>
      <c r="G10" s="35">
        <v>546197.01</v>
      </c>
      <c r="H10" s="35">
        <v>2012672.25</v>
      </c>
      <c r="I10" s="35">
        <v>400281.21</v>
      </c>
      <c r="J10" s="20">
        <f t="shared" si="0"/>
        <v>2.2855405295124403E-2</v>
      </c>
      <c r="K10" s="24">
        <f t="shared" si="1"/>
        <v>0.23531263340154937</v>
      </c>
    </row>
    <row r="11" spans="1:11" x14ac:dyDescent="0.25">
      <c r="A11" s="13">
        <v>5</v>
      </c>
      <c r="B11" s="14">
        <v>200</v>
      </c>
      <c r="C11" s="14">
        <v>1</v>
      </c>
      <c r="D11" s="33">
        <v>1090204.44</v>
      </c>
      <c r="E11" s="33">
        <v>127807.76</v>
      </c>
      <c r="F11" s="33">
        <v>1545886.11</v>
      </c>
      <c r="G11" s="33">
        <v>249175.03</v>
      </c>
      <c r="H11" s="33">
        <v>1101396.49</v>
      </c>
      <c r="I11" s="33">
        <v>117709.24</v>
      </c>
      <c r="J11" s="15">
        <f t="shared" si="0"/>
        <v>1.0161690273772388E-2</v>
      </c>
      <c r="K11" s="22">
        <f t="shared" si="1"/>
        <v>0.29477053131682524</v>
      </c>
    </row>
    <row r="12" spans="1:11" x14ac:dyDescent="0.25">
      <c r="A12" s="16">
        <v>5</v>
      </c>
      <c r="B12" s="12">
        <v>200</v>
      </c>
      <c r="C12" s="12">
        <v>10</v>
      </c>
      <c r="D12" s="34">
        <v>3008815.69</v>
      </c>
      <c r="E12" s="34">
        <v>816056.91</v>
      </c>
      <c r="F12" s="34">
        <v>3635504.78</v>
      </c>
      <c r="G12" s="34">
        <v>886797.8</v>
      </c>
      <c r="H12" s="34">
        <v>3090347.43</v>
      </c>
      <c r="I12" s="34">
        <v>764967.78</v>
      </c>
      <c r="J12" s="17">
        <f t="shared" si="0"/>
        <v>2.6382709985459538E-2</v>
      </c>
      <c r="K12" s="23">
        <f t="shared" si="1"/>
        <v>0.17238021345690541</v>
      </c>
    </row>
    <row r="13" spans="1:11" x14ac:dyDescent="0.25">
      <c r="A13" s="16">
        <v>5</v>
      </c>
      <c r="B13" s="12">
        <v>200</v>
      </c>
      <c r="C13" s="12">
        <v>50</v>
      </c>
      <c r="D13" s="34">
        <v>10898959.82</v>
      </c>
      <c r="E13" s="34">
        <v>3892912.93</v>
      </c>
      <c r="F13" s="34">
        <v>11224166.66</v>
      </c>
      <c r="G13" s="34">
        <v>3875186.1</v>
      </c>
      <c r="H13" s="34">
        <v>11122075.279999999</v>
      </c>
      <c r="I13" s="34">
        <v>3963162.63</v>
      </c>
      <c r="J13" s="17">
        <f t="shared" si="0"/>
        <v>2.0060596101269965E-2</v>
      </c>
      <c r="K13" s="23">
        <f t="shared" si="1"/>
        <v>2.8973807129838169E-2</v>
      </c>
    </row>
    <row r="14" spans="1:11" ht="16.5" thickBot="1" x14ac:dyDescent="0.3">
      <c r="A14" s="18">
        <v>5</v>
      </c>
      <c r="B14" s="19">
        <v>200</v>
      </c>
      <c r="C14" s="19">
        <v>100</v>
      </c>
      <c r="D14" s="35">
        <v>17550615.300000001</v>
      </c>
      <c r="E14" s="35">
        <v>7767059.3200000003</v>
      </c>
      <c r="F14" s="35">
        <v>21214436.780000001</v>
      </c>
      <c r="G14" s="35">
        <v>7639731.7000000002</v>
      </c>
      <c r="H14" s="35">
        <v>17454398.859999999</v>
      </c>
      <c r="I14" s="35">
        <v>7756350.7599999998</v>
      </c>
      <c r="J14" s="20">
        <f t="shared" si="0"/>
        <v>-5.5124465054192844E-3</v>
      </c>
      <c r="K14" s="24">
        <f t="shared" si="1"/>
        <v>0.17270415981319304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8FA8-1A4E-FC47-8448-25021E355ED3}">
  <dimension ref="A1:Z40"/>
  <sheetViews>
    <sheetView workbookViewId="0">
      <selection activeCell="D5" sqref="D5:E16"/>
    </sheetView>
  </sheetViews>
  <sheetFormatPr defaultColWidth="10.875" defaultRowHeight="15.75" x14ac:dyDescent="0.25"/>
  <cols>
    <col min="1" max="1" width="4.875" style="12" bestFit="1" customWidth="1"/>
    <col min="2" max="2" width="5.375" style="12" bestFit="1" customWidth="1"/>
    <col min="3" max="3" width="5.625" style="12" bestFit="1" customWidth="1"/>
    <col min="4" max="4" width="6.875" style="12" bestFit="1" customWidth="1"/>
    <col min="5" max="5" width="5.5" style="12" bestFit="1" customWidth="1"/>
    <col min="6" max="6" width="13.625" style="12" bestFit="1" customWidth="1"/>
    <col min="7" max="7" width="15.875" style="12" bestFit="1" customWidth="1"/>
    <col min="8" max="8" width="8.625" style="12" bestFit="1" customWidth="1"/>
    <col min="9" max="9" width="7.125" style="12" bestFit="1" customWidth="1"/>
    <col min="10" max="10" width="10" style="12" bestFit="1" customWidth="1"/>
    <col min="11" max="11" width="13.625" style="12" bestFit="1" customWidth="1"/>
    <col min="12" max="12" width="13" style="12" bestFit="1" customWidth="1"/>
    <col min="13" max="13" width="18.125" style="12" bestFit="1" customWidth="1"/>
    <col min="14" max="14" width="20.375" style="12" bestFit="1" customWidth="1"/>
    <col min="15" max="15" width="13.375" style="12" bestFit="1" customWidth="1"/>
    <col min="16" max="16" width="10.875" style="12"/>
    <col min="17" max="17" width="4.875" style="12" bestFit="1" customWidth="1"/>
    <col min="18" max="18" width="5.375" style="12" bestFit="1" customWidth="1"/>
    <col min="19" max="19" width="5.625" style="12" bestFit="1" customWidth="1"/>
    <col min="20" max="20" width="6.875" style="12" bestFit="1" customWidth="1"/>
    <col min="21" max="21" width="5.5" style="12" bestFit="1" customWidth="1"/>
    <col min="22" max="22" width="8.625" style="12" bestFit="1" customWidth="1"/>
    <col min="23" max="23" width="7.125" style="12" bestFit="1" customWidth="1"/>
    <col min="24" max="24" width="10" style="12" bestFit="1" customWidth="1"/>
    <col min="25" max="25" width="13.625" style="12" bestFit="1" customWidth="1"/>
    <col min="26" max="26" width="13" style="12" bestFit="1" customWidth="1"/>
    <col min="27" max="16384" width="10.875" style="12"/>
  </cols>
  <sheetData>
    <row r="1" spans="1:26" x14ac:dyDescent="0.25">
      <c r="A1" s="30" t="s">
        <v>0</v>
      </c>
      <c r="B1" s="30" t="s">
        <v>1</v>
      </c>
      <c r="C1" s="30" t="s">
        <v>2</v>
      </c>
      <c r="D1" s="30" t="s">
        <v>27</v>
      </c>
      <c r="E1" s="30" t="s">
        <v>18</v>
      </c>
      <c r="F1" s="30" t="s">
        <v>19</v>
      </c>
      <c r="G1" s="30" t="s">
        <v>20</v>
      </c>
      <c r="H1" s="30" t="s">
        <v>35</v>
      </c>
      <c r="I1" s="30" t="s">
        <v>21</v>
      </c>
      <c r="J1" s="30" t="s">
        <v>22</v>
      </c>
      <c r="K1" s="30" t="s">
        <v>23</v>
      </c>
      <c r="L1" s="30" t="s">
        <v>36</v>
      </c>
      <c r="M1" s="30" t="s">
        <v>24</v>
      </c>
      <c r="N1" s="30" t="s">
        <v>25</v>
      </c>
      <c r="O1" s="30" t="s">
        <v>26</v>
      </c>
      <c r="Q1" s="12" t="s">
        <v>0</v>
      </c>
      <c r="R1" s="12" t="s">
        <v>1</v>
      </c>
      <c r="S1" s="12" t="s">
        <v>2</v>
      </c>
      <c r="T1" s="12" t="s">
        <v>27</v>
      </c>
      <c r="U1" s="12" t="s">
        <v>18</v>
      </c>
      <c r="V1" s="12" t="s">
        <v>35</v>
      </c>
      <c r="W1" s="12" t="s">
        <v>21</v>
      </c>
      <c r="X1" s="12" t="s">
        <v>22</v>
      </c>
      <c r="Y1" s="12" t="s">
        <v>23</v>
      </c>
      <c r="Z1" s="12" t="s">
        <v>36</v>
      </c>
    </row>
    <row r="2" spans="1:26" x14ac:dyDescent="0.25">
      <c r="A2" s="31">
        <v>5</v>
      </c>
      <c r="B2" s="31">
        <v>200</v>
      </c>
      <c r="C2" s="31">
        <v>5</v>
      </c>
      <c r="D2" s="31" t="s">
        <v>28</v>
      </c>
      <c r="E2" s="45">
        <v>0.4</v>
      </c>
      <c r="F2" s="45">
        <v>0.04</v>
      </c>
      <c r="G2" s="45">
        <v>0.05</v>
      </c>
      <c r="H2" s="45">
        <f>G2+F2</f>
        <v>0.09</v>
      </c>
      <c r="I2" s="45">
        <v>0.01</v>
      </c>
      <c r="J2" s="45">
        <v>0.09</v>
      </c>
      <c r="K2" s="45">
        <v>0.38</v>
      </c>
      <c r="L2" s="45">
        <f>M2+N2</f>
        <v>0.03</v>
      </c>
      <c r="M2" s="45">
        <v>0.01</v>
      </c>
      <c r="N2" s="45">
        <v>0.02</v>
      </c>
      <c r="O2" s="45">
        <v>0</v>
      </c>
      <c r="Q2" s="12">
        <v>5</v>
      </c>
      <c r="R2" s="12">
        <v>200</v>
      </c>
      <c r="S2" s="12">
        <v>5</v>
      </c>
      <c r="T2" s="12" t="s">
        <v>28</v>
      </c>
      <c r="U2" s="44">
        <v>0.4</v>
      </c>
      <c r="V2" s="44">
        <v>0.09</v>
      </c>
      <c r="W2" s="44">
        <v>0.01</v>
      </c>
      <c r="X2" s="44">
        <v>0.09</v>
      </c>
      <c r="Y2" s="44">
        <v>0.38</v>
      </c>
      <c r="Z2" s="44">
        <v>0.03</v>
      </c>
    </row>
    <row r="3" spans="1:26" x14ac:dyDescent="0.25">
      <c r="A3" s="12">
        <v>5</v>
      </c>
      <c r="B3" s="12">
        <v>200</v>
      </c>
      <c r="C3" s="12">
        <v>5</v>
      </c>
      <c r="D3" s="12" t="s">
        <v>38</v>
      </c>
      <c r="E3" s="44">
        <v>0.39</v>
      </c>
      <c r="F3" s="44">
        <v>0.04</v>
      </c>
      <c r="G3" s="44">
        <v>0.04</v>
      </c>
      <c r="H3" s="44">
        <f>G3+F3</f>
        <v>0.08</v>
      </c>
      <c r="I3" s="44">
        <v>0.01</v>
      </c>
      <c r="J3" s="44">
        <v>0.1</v>
      </c>
      <c r="K3" s="44">
        <v>0.37</v>
      </c>
      <c r="L3" s="44">
        <f>M3+N3</f>
        <v>0.03</v>
      </c>
      <c r="M3" s="44">
        <v>0.01</v>
      </c>
      <c r="N3" s="44">
        <v>0.02</v>
      </c>
      <c r="O3" s="44">
        <v>0</v>
      </c>
      <c r="Q3" s="12">
        <v>5</v>
      </c>
      <c r="R3" s="12">
        <v>200</v>
      </c>
      <c r="S3" s="12">
        <v>5</v>
      </c>
      <c r="T3" s="12" t="s">
        <v>38</v>
      </c>
      <c r="U3" s="44">
        <v>0.39</v>
      </c>
      <c r="V3" s="44">
        <v>0.08</v>
      </c>
      <c r="W3" s="44">
        <v>0.01</v>
      </c>
      <c r="X3" s="44">
        <v>0.1</v>
      </c>
      <c r="Y3" s="44">
        <v>0.37</v>
      </c>
      <c r="Z3" s="44">
        <v>0.03</v>
      </c>
    </row>
    <row r="4" spans="1:26" x14ac:dyDescent="0.25">
      <c r="A4" s="30">
        <v>5</v>
      </c>
      <c r="B4" s="30">
        <v>200</v>
      </c>
      <c r="C4" s="30">
        <v>5</v>
      </c>
      <c r="D4" s="30" t="s">
        <v>37</v>
      </c>
      <c r="E4" s="46">
        <v>0.31</v>
      </c>
      <c r="F4" s="46">
        <v>0.03</v>
      </c>
      <c r="G4" s="46">
        <v>0.04</v>
      </c>
      <c r="H4" s="46">
        <f t="shared" ref="H4:H40" si="0">G4+F4</f>
        <v>7.0000000000000007E-2</v>
      </c>
      <c r="I4" s="46">
        <v>0.01</v>
      </c>
      <c r="J4" s="46">
        <v>0.27</v>
      </c>
      <c r="K4" s="46">
        <v>0.32</v>
      </c>
      <c r="L4" s="46">
        <f t="shared" ref="L4:L40" si="1">M4+N4</f>
        <v>0.03</v>
      </c>
      <c r="M4" s="46">
        <v>0.01</v>
      </c>
      <c r="N4" s="46">
        <v>0.02</v>
      </c>
      <c r="O4" s="46">
        <v>-0.01</v>
      </c>
      <c r="Q4" s="12">
        <v>5</v>
      </c>
      <c r="R4" s="12">
        <v>200</v>
      </c>
      <c r="S4" s="12">
        <v>5</v>
      </c>
      <c r="T4" s="12" t="s">
        <v>37</v>
      </c>
      <c r="U4" s="44">
        <v>0.31</v>
      </c>
      <c r="V4" s="44">
        <v>7.0000000000000007E-2</v>
      </c>
      <c r="W4" s="44">
        <v>0.01</v>
      </c>
      <c r="X4" s="44">
        <v>0.27</v>
      </c>
      <c r="Y4" s="44">
        <v>0.32</v>
      </c>
      <c r="Z4" s="44">
        <v>0.03</v>
      </c>
    </row>
    <row r="5" spans="1:26" x14ac:dyDescent="0.25">
      <c r="A5" s="31">
        <v>1</v>
      </c>
      <c r="B5" s="31">
        <v>200</v>
      </c>
      <c r="C5" s="31">
        <v>5</v>
      </c>
      <c r="D5" s="31" t="s">
        <v>28</v>
      </c>
      <c r="E5" s="45">
        <v>0.13</v>
      </c>
      <c r="F5" s="45">
        <v>7.0000000000000007E-2</v>
      </c>
      <c r="G5" s="45">
        <v>7.0000000000000007E-2</v>
      </c>
      <c r="H5" s="45">
        <f t="shared" si="0"/>
        <v>0.14000000000000001</v>
      </c>
      <c r="I5" s="45">
        <v>0</v>
      </c>
      <c r="J5" s="45">
        <v>0.09</v>
      </c>
      <c r="K5" s="45">
        <v>0.6</v>
      </c>
      <c r="L5" s="45">
        <f t="shared" si="1"/>
        <v>0.05</v>
      </c>
      <c r="M5" s="45">
        <v>0.02</v>
      </c>
      <c r="N5" s="45">
        <v>0.03</v>
      </c>
      <c r="O5" s="45">
        <v>0</v>
      </c>
      <c r="Q5" s="12">
        <v>1</v>
      </c>
      <c r="R5" s="12">
        <v>200</v>
      </c>
      <c r="S5" s="12">
        <v>5</v>
      </c>
      <c r="T5" s="12" t="s">
        <v>28</v>
      </c>
      <c r="U5" s="44">
        <v>0.13</v>
      </c>
      <c r="V5" s="44">
        <v>0.14000000000000001</v>
      </c>
      <c r="W5" s="44">
        <v>0</v>
      </c>
      <c r="X5" s="44">
        <v>0.09</v>
      </c>
      <c r="Y5" s="44">
        <v>0.6</v>
      </c>
      <c r="Z5" s="44">
        <v>0.05</v>
      </c>
    </row>
    <row r="6" spans="1:26" x14ac:dyDescent="0.25">
      <c r="A6" s="12">
        <v>1</v>
      </c>
      <c r="B6" s="12">
        <v>200</v>
      </c>
      <c r="C6" s="12">
        <v>5</v>
      </c>
      <c r="D6" s="12" t="s">
        <v>38</v>
      </c>
      <c r="E6" s="44">
        <v>0.12</v>
      </c>
      <c r="F6" s="44">
        <v>0.06</v>
      </c>
      <c r="G6" s="44">
        <v>7.0000000000000007E-2</v>
      </c>
      <c r="H6" s="44">
        <f>G6+F6</f>
        <v>0.13</v>
      </c>
      <c r="I6" s="44">
        <v>0</v>
      </c>
      <c r="J6" s="44">
        <v>0.14000000000000001</v>
      </c>
      <c r="K6" s="44">
        <v>0.56000000000000005</v>
      </c>
      <c r="L6" s="44">
        <f>M6+N6</f>
        <v>0.05</v>
      </c>
      <c r="M6" s="44">
        <v>0.02</v>
      </c>
      <c r="N6" s="44">
        <v>0.03</v>
      </c>
      <c r="O6" s="44">
        <v>0</v>
      </c>
      <c r="Q6" s="12">
        <v>1</v>
      </c>
      <c r="R6" s="12">
        <v>200</v>
      </c>
      <c r="S6" s="12">
        <v>5</v>
      </c>
      <c r="T6" s="12" t="s">
        <v>38</v>
      </c>
      <c r="U6" s="44">
        <v>0.12</v>
      </c>
      <c r="V6" s="44">
        <v>0.13</v>
      </c>
      <c r="W6" s="44">
        <v>0</v>
      </c>
      <c r="X6" s="44">
        <v>0.14000000000000001</v>
      </c>
      <c r="Y6" s="44">
        <v>0.56000000000000005</v>
      </c>
      <c r="Z6" s="44">
        <v>0.05</v>
      </c>
    </row>
    <row r="7" spans="1:26" x14ac:dyDescent="0.25">
      <c r="A7" s="12">
        <v>1</v>
      </c>
      <c r="B7" s="12">
        <v>200</v>
      </c>
      <c r="C7" s="12">
        <v>5</v>
      </c>
      <c r="D7" s="12" t="s">
        <v>37</v>
      </c>
      <c r="E7" s="44">
        <v>0.09</v>
      </c>
      <c r="F7" s="44">
        <v>0.04</v>
      </c>
      <c r="G7" s="44">
        <v>0.05</v>
      </c>
      <c r="H7" s="44">
        <f t="shared" si="0"/>
        <v>0.09</v>
      </c>
      <c r="I7" s="44">
        <v>0</v>
      </c>
      <c r="J7" s="44">
        <v>0.36</v>
      </c>
      <c r="K7" s="44">
        <v>0.43</v>
      </c>
      <c r="L7" s="44">
        <f t="shared" si="1"/>
        <v>0.03</v>
      </c>
      <c r="M7" s="44">
        <v>0.01</v>
      </c>
      <c r="N7" s="44">
        <v>0.02</v>
      </c>
      <c r="O7" s="44">
        <v>-0.01</v>
      </c>
      <c r="Q7" s="12">
        <v>1</v>
      </c>
      <c r="R7" s="12">
        <v>200</v>
      </c>
      <c r="S7" s="12">
        <v>5</v>
      </c>
      <c r="T7" s="12" t="s">
        <v>37</v>
      </c>
      <c r="U7" s="44">
        <v>0.09</v>
      </c>
      <c r="V7" s="44">
        <v>0.09</v>
      </c>
      <c r="W7" s="44">
        <v>0</v>
      </c>
      <c r="X7" s="44">
        <v>0.36</v>
      </c>
      <c r="Y7" s="44">
        <v>0.43</v>
      </c>
      <c r="Z7" s="44">
        <v>0.03</v>
      </c>
    </row>
    <row r="8" spans="1:26" x14ac:dyDescent="0.25">
      <c r="A8" s="12">
        <v>10</v>
      </c>
      <c r="B8" s="12">
        <v>200</v>
      </c>
      <c r="C8" s="12">
        <v>5</v>
      </c>
      <c r="D8" s="12" t="s">
        <v>28</v>
      </c>
      <c r="E8" s="44">
        <v>0.56000000000000005</v>
      </c>
      <c r="F8" s="44">
        <v>0.04</v>
      </c>
      <c r="G8" s="44">
        <v>0.03</v>
      </c>
      <c r="H8" s="44">
        <f t="shared" si="0"/>
        <v>7.0000000000000007E-2</v>
      </c>
      <c r="I8" s="44">
        <v>0.02</v>
      </c>
      <c r="J8" s="44">
        <v>0.01</v>
      </c>
      <c r="K8" s="44">
        <v>0.32</v>
      </c>
      <c r="L8" s="44">
        <f t="shared" si="1"/>
        <v>0.02</v>
      </c>
      <c r="M8" s="44">
        <v>0.01</v>
      </c>
      <c r="N8" s="44">
        <v>0.01</v>
      </c>
      <c r="O8" s="44">
        <v>0</v>
      </c>
      <c r="Q8" s="12">
        <v>10</v>
      </c>
      <c r="R8" s="12">
        <v>200</v>
      </c>
      <c r="S8" s="12">
        <v>5</v>
      </c>
      <c r="T8" s="12" t="s">
        <v>28</v>
      </c>
      <c r="U8" s="44">
        <v>0.56000000000000005</v>
      </c>
      <c r="V8" s="44">
        <v>7.0000000000000007E-2</v>
      </c>
      <c r="W8" s="44">
        <v>0.02</v>
      </c>
      <c r="X8" s="44">
        <v>0.01</v>
      </c>
      <c r="Y8" s="44">
        <v>0.32</v>
      </c>
      <c r="Z8" s="44">
        <v>0.02</v>
      </c>
    </row>
    <row r="9" spans="1:26" x14ac:dyDescent="0.25">
      <c r="A9" s="12">
        <v>10</v>
      </c>
      <c r="B9" s="12">
        <v>200</v>
      </c>
      <c r="C9" s="12">
        <v>5</v>
      </c>
      <c r="D9" s="12" t="s">
        <v>38</v>
      </c>
      <c r="E9" s="44">
        <v>0.55000000000000004</v>
      </c>
      <c r="F9" s="44">
        <v>0.03</v>
      </c>
      <c r="G9" s="44">
        <v>0.03</v>
      </c>
      <c r="H9" s="44">
        <f>G9+F9</f>
        <v>0.06</v>
      </c>
      <c r="I9" s="44">
        <v>0.02</v>
      </c>
      <c r="J9" s="44">
        <v>7.0000000000000007E-2</v>
      </c>
      <c r="K9" s="44">
        <v>0.27</v>
      </c>
      <c r="L9" s="44">
        <f>M9+N9</f>
        <v>0.03</v>
      </c>
      <c r="M9" s="44">
        <v>0.01</v>
      </c>
      <c r="N9" s="44">
        <v>0.02</v>
      </c>
      <c r="O9" s="44">
        <v>0</v>
      </c>
      <c r="Q9" s="12">
        <v>10</v>
      </c>
      <c r="R9" s="12">
        <v>200</v>
      </c>
      <c r="S9" s="12">
        <v>5</v>
      </c>
      <c r="T9" s="12" t="s">
        <v>38</v>
      </c>
      <c r="U9" s="44">
        <v>0.55000000000000004</v>
      </c>
      <c r="V9" s="44">
        <v>0.06</v>
      </c>
      <c r="W9" s="44">
        <v>0.02</v>
      </c>
      <c r="X9" s="44">
        <v>7.0000000000000007E-2</v>
      </c>
      <c r="Y9" s="44">
        <v>0.27</v>
      </c>
      <c r="Z9" s="44">
        <v>0.03</v>
      </c>
    </row>
    <row r="10" spans="1:26" x14ac:dyDescent="0.25">
      <c r="A10" s="12">
        <v>10</v>
      </c>
      <c r="B10" s="12">
        <v>200</v>
      </c>
      <c r="C10" s="12">
        <v>5</v>
      </c>
      <c r="D10" s="12" t="s">
        <v>37</v>
      </c>
      <c r="E10" s="44">
        <v>0.46</v>
      </c>
      <c r="F10" s="44">
        <v>0.03</v>
      </c>
      <c r="G10" s="44">
        <v>0.03</v>
      </c>
      <c r="H10" s="44">
        <f t="shared" si="0"/>
        <v>0.06</v>
      </c>
      <c r="I10" s="44">
        <v>0.01</v>
      </c>
      <c r="J10" s="44">
        <v>0.21</v>
      </c>
      <c r="K10" s="44">
        <v>0.25</v>
      </c>
      <c r="L10" s="44">
        <f t="shared" si="1"/>
        <v>0.03</v>
      </c>
      <c r="M10" s="44">
        <v>0.01</v>
      </c>
      <c r="N10" s="44">
        <v>0.02</v>
      </c>
      <c r="O10" s="44">
        <v>-0.01</v>
      </c>
      <c r="Q10" s="12">
        <v>10</v>
      </c>
      <c r="R10" s="12">
        <v>200</v>
      </c>
      <c r="S10" s="12">
        <v>5</v>
      </c>
      <c r="T10" s="12" t="s">
        <v>37</v>
      </c>
      <c r="U10" s="44">
        <v>0.46</v>
      </c>
      <c r="V10" s="44">
        <v>0.06</v>
      </c>
      <c r="W10" s="44">
        <v>0.01</v>
      </c>
      <c r="X10" s="44">
        <v>0.21</v>
      </c>
      <c r="Y10" s="44">
        <v>0.25</v>
      </c>
      <c r="Z10" s="44">
        <v>0.03</v>
      </c>
    </row>
    <row r="11" spans="1:26" x14ac:dyDescent="0.25">
      <c r="A11" s="12">
        <v>20</v>
      </c>
      <c r="B11" s="12">
        <v>200</v>
      </c>
      <c r="C11" s="12">
        <v>5</v>
      </c>
      <c r="D11" s="12" t="s">
        <v>28</v>
      </c>
      <c r="E11" s="44">
        <v>0.68</v>
      </c>
      <c r="F11" s="44">
        <v>0.02</v>
      </c>
      <c r="G11" s="44">
        <v>0.02</v>
      </c>
      <c r="H11" s="44">
        <f t="shared" si="0"/>
        <v>0.04</v>
      </c>
      <c r="I11" s="44">
        <v>0.04</v>
      </c>
      <c r="J11" s="44">
        <v>0.01</v>
      </c>
      <c r="K11" s="44">
        <v>0.2</v>
      </c>
      <c r="L11" s="44">
        <f t="shared" si="1"/>
        <v>0.02</v>
      </c>
      <c r="M11" s="44">
        <v>0.01</v>
      </c>
      <c r="N11" s="44">
        <v>0.01</v>
      </c>
      <c r="O11" s="44">
        <v>0</v>
      </c>
      <c r="Q11" s="12">
        <v>20</v>
      </c>
      <c r="R11" s="12">
        <v>200</v>
      </c>
      <c r="S11" s="12">
        <v>5</v>
      </c>
      <c r="T11" s="12" t="s">
        <v>28</v>
      </c>
      <c r="U11" s="44">
        <v>0.68</v>
      </c>
      <c r="V11" s="44">
        <v>0.04</v>
      </c>
      <c r="W11" s="44">
        <v>0.04</v>
      </c>
      <c r="X11" s="44">
        <v>0.01</v>
      </c>
      <c r="Y11" s="44">
        <v>0.2</v>
      </c>
      <c r="Z11" s="44">
        <v>0.02</v>
      </c>
    </row>
    <row r="12" spans="1:26" x14ac:dyDescent="0.25">
      <c r="A12" s="12">
        <v>20</v>
      </c>
      <c r="B12" s="12">
        <v>200</v>
      </c>
      <c r="C12" s="12">
        <v>5</v>
      </c>
      <c r="D12" s="12" t="s">
        <v>38</v>
      </c>
      <c r="E12" s="44">
        <v>0.68</v>
      </c>
      <c r="F12" s="44">
        <v>0.02</v>
      </c>
      <c r="G12" s="44">
        <v>0.02</v>
      </c>
      <c r="H12" s="44">
        <f>G12+F12</f>
        <v>0.04</v>
      </c>
      <c r="I12" s="44">
        <v>0.04</v>
      </c>
      <c r="J12" s="44">
        <v>0.03</v>
      </c>
      <c r="K12" s="44">
        <v>0.19</v>
      </c>
      <c r="L12" s="44">
        <f>M12+N12</f>
        <v>0.02</v>
      </c>
      <c r="M12" s="44">
        <v>0.01</v>
      </c>
      <c r="N12" s="44">
        <v>0.01</v>
      </c>
      <c r="O12" s="44">
        <v>0</v>
      </c>
      <c r="Q12" s="12">
        <v>20</v>
      </c>
      <c r="R12" s="12">
        <v>200</v>
      </c>
      <c r="S12" s="12">
        <v>5</v>
      </c>
      <c r="T12" s="12" t="s">
        <v>38</v>
      </c>
      <c r="U12" s="44">
        <v>0.68</v>
      </c>
      <c r="V12" s="44">
        <v>0.04</v>
      </c>
      <c r="W12" s="44">
        <v>0.04</v>
      </c>
      <c r="X12" s="44">
        <v>0.03</v>
      </c>
      <c r="Y12" s="44">
        <v>0.19</v>
      </c>
      <c r="Z12" s="44">
        <v>0.02</v>
      </c>
    </row>
    <row r="13" spans="1:26" x14ac:dyDescent="0.25">
      <c r="A13" s="12">
        <v>20</v>
      </c>
      <c r="B13" s="12">
        <v>200</v>
      </c>
      <c r="C13" s="12">
        <v>5</v>
      </c>
      <c r="D13" s="12" t="s">
        <v>37</v>
      </c>
      <c r="E13" s="44">
        <v>0.6</v>
      </c>
      <c r="F13" s="44">
        <v>0.02</v>
      </c>
      <c r="G13" s="44">
        <v>0.02</v>
      </c>
      <c r="H13" s="44">
        <f t="shared" si="0"/>
        <v>0.04</v>
      </c>
      <c r="I13" s="44">
        <v>0.04</v>
      </c>
      <c r="J13" s="44">
        <v>0.14000000000000001</v>
      </c>
      <c r="K13" s="44">
        <v>0.18</v>
      </c>
      <c r="L13" s="44">
        <f t="shared" si="1"/>
        <v>0.02</v>
      </c>
      <c r="M13" s="44">
        <v>0.01</v>
      </c>
      <c r="N13" s="44">
        <v>0.01</v>
      </c>
      <c r="O13" s="44">
        <v>-0.01</v>
      </c>
      <c r="Q13" s="12">
        <v>20</v>
      </c>
      <c r="R13" s="12">
        <v>200</v>
      </c>
      <c r="S13" s="12">
        <v>5</v>
      </c>
      <c r="T13" s="12" t="s">
        <v>37</v>
      </c>
      <c r="U13" s="44">
        <v>0.6</v>
      </c>
      <c r="V13" s="44">
        <v>0.04</v>
      </c>
      <c r="W13" s="44">
        <v>0.04</v>
      </c>
      <c r="X13" s="44">
        <v>0.14000000000000001</v>
      </c>
      <c r="Y13" s="44">
        <v>0.18</v>
      </c>
      <c r="Z13" s="44">
        <v>0.02</v>
      </c>
    </row>
    <row r="14" spans="1:26" x14ac:dyDescent="0.25">
      <c r="A14" s="12">
        <v>50</v>
      </c>
      <c r="B14" s="12">
        <v>200</v>
      </c>
      <c r="C14" s="12">
        <v>5</v>
      </c>
      <c r="D14" s="12" t="s">
        <v>28</v>
      </c>
      <c r="E14" s="44">
        <v>0.8</v>
      </c>
      <c r="F14" s="44">
        <v>0.01</v>
      </c>
      <c r="G14" s="44">
        <v>0.01</v>
      </c>
      <c r="H14" s="44">
        <f t="shared" si="0"/>
        <v>0.02</v>
      </c>
      <c r="I14" s="44">
        <v>7.0000000000000007E-2</v>
      </c>
      <c r="J14" s="44">
        <v>0.03</v>
      </c>
      <c r="K14" s="44">
        <v>0.08</v>
      </c>
      <c r="L14" s="44">
        <f t="shared" si="1"/>
        <v>0.01</v>
      </c>
      <c r="M14" s="44">
        <v>0</v>
      </c>
      <c r="N14" s="44">
        <v>0.01</v>
      </c>
      <c r="O14" s="44">
        <v>0</v>
      </c>
      <c r="Q14" s="12">
        <v>50</v>
      </c>
      <c r="R14" s="12">
        <v>200</v>
      </c>
      <c r="S14" s="12">
        <v>5</v>
      </c>
      <c r="T14" s="12" t="s">
        <v>28</v>
      </c>
      <c r="U14" s="44">
        <v>0.8</v>
      </c>
      <c r="V14" s="44">
        <v>0.02</v>
      </c>
      <c r="W14" s="44">
        <v>7.0000000000000007E-2</v>
      </c>
      <c r="X14" s="44">
        <v>0.03</v>
      </c>
      <c r="Y14" s="44">
        <v>0.08</v>
      </c>
      <c r="Z14" s="44">
        <v>0.01</v>
      </c>
    </row>
    <row r="15" spans="1:26" x14ac:dyDescent="0.25">
      <c r="A15" s="12">
        <v>50</v>
      </c>
      <c r="B15" s="12">
        <v>200</v>
      </c>
      <c r="C15" s="12">
        <v>5</v>
      </c>
      <c r="D15" s="12" t="s">
        <v>38</v>
      </c>
      <c r="E15" s="44">
        <v>0.78</v>
      </c>
      <c r="F15" s="44">
        <v>0.01</v>
      </c>
      <c r="G15" s="44">
        <v>0.01</v>
      </c>
      <c r="H15" s="44">
        <f>G15+F15</f>
        <v>0.02</v>
      </c>
      <c r="I15" s="44">
        <v>0.09</v>
      </c>
      <c r="J15" s="44">
        <v>0.02</v>
      </c>
      <c r="K15" s="44">
        <v>0.09</v>
      </c>
      <c r="L15" s="44">
        <f>M15+N15</f>
        <v>0</v>
      </c>
      <c r="M15" s="44">
        <v>0</v>
      </c>
      <c r="N15" s="44">
        <v>0</v>
      </c>
      <c r="O15" s="44">
        <v>0</v>
      </c>
      <c r="Q15" s="12">
        <v>50</v>
      </c>
      <c r="R15" s="12">
        <v>200</v>
      </c>
      <c r="S15" s="12">
        <v>5</v>
      </c>
      <c r="T15" s="12" t="s">
        <v>38</v>
      </c>
      <c r="U15" s="44">
        <v>0.78</v>
      </c>
      <c r="V15" s="44">
        <v>0.02</v>
      </c>
      <c r="W15" s="44">
        <v>0.09</v>
      </c>
      <c r="X15" s="44">
        <v>0.02</v>
      </c>
      <c r="Y15" s="44">
        <v>0.09</v>
      </c>
      <c r="Z15" s="44">
        <v>0</v>
      </c>
    </row>
    <row r="16" spans="1:26" x14ac:dyDescent="0.25">
      <c r="A16" s="30">
        <v>50</v>
      </c>
      <c r="B16" s="30">
        <v>200</v>
      </c>
      <c r="C16" s="30">
        <v>5</v>
      </c>
      <c r="D16" s="30" t="s">
        <v>37</v>
      </c>
      <c r="E16" s="46">
        <v>0.73</v>
      </c>
      <c r="F16" s="46">
        <v>0.01</v>
      </c>
      <c r="G16" s="46">
        <v>0.01</v>
      </c>
      <c r="H16" s="46">
        <f t="shared" si="0"/>
        <v>0.02</v>
      </c>
      <c r="I16" s="46">
        <v>0.08</v>
      </c>
      <c r="J16" s="46">
        <v>7.0000000000000007E-2</v>
      </c>
      <c r="K16" s="46">
        <v>0.09</v>
      </c>
      <c r="L16" s="46">
        <f t="shared" si="1"/>
        <v>0</v>
      </c>
      <c r="M16" s="46">
        <v>0</v>
      </c>
      <c r="N16" s="46">
        <v>0</v>
      </c>
      <c r="O16" s="46">
        <v>0</v>
      </c>
      <c r="Q16" s="12">
        <v>50</v>
      </c>
      <c r="R16" s="12">
        <v>200</v>
      </c>
      <c r="S16" s="12">
        <v>5</v>
      </c>
      <c r="T16" s="12" t="s">
        <v>37</v>
      </c>
      <c r="U16" s="44">
        <v>0.73</v>
      </c>
      <c r="V16" s="44">
        <v>0.02</v>
      </c>
      <c r="W16" s="44">
        <v>0.08</v>
      </c>
      <c r="X16" s="44">
        <v>7.0000000000000007E-2</v>
      </c>
      <c r="Y16" s="44">
        <v>0.09</v>
      </c>
      <c r="Z16" s="44">
        <v>0</v>
      </c>
    </row>
    <row r="17" spans="1:26" x14ac:dyDescent="0.25">
      <c r="A17" s="31">
        <v>5</v>
      </c>
      <c r="B17" s="31">
        <v>50</v>
      </c>
      <c r="C17" s="31">
        <v>5</v>
      </c>
      <c r="D17" s="31" t="s">
        <v>28</v>
      </c>
      <c r="E17" s="45">
        <v>0.38</v>
      </c>
      <c r="F17" s="45">
        <v>0.04</v>
      </c>
      <c r="G17" s="45">
        <v>0.05</v>
      </c>
      <c r="H17" s="45">
        <f t="shared" si="0"/>
        <v>0.09</v>
      </c>
      <c r="I17" s="45">
        <v>0.02</v>
      </c>
      <c r="J17" s="45">
        <v>0.12</v>
      </c>
      <c r="K17" s="45">
        <v>0.36</v>
      </c>
      <c r="L17" s="45">
        <f t="shared" si="1"/>
        <v>0.03</v>
      </c>
      <c r="M17" s="45">
        <v>0.01</v>
      </c>
      <c r="N17" s="45">
        <v>0.02</v>
      </c>
      <c r="O17" s="45">
        <v>0</v>
      </c>
      <c r="Q17" s="12">
        <v>5</v>
      </c>
      <c r="R17" s="12">
        <v>50</v>
      </c>
      <c r="S17" s="12">
        <v>5</v>
      </c>
      <c r="T17" s="12" t="s">
        <v>28</v>
      </c>
      <c r="U17" s="44">
        <v>0.38</v>
      </c>
      <c r="V17" s="44">
        <v>0.09</v>
      </c>
      <c r="W17" s="44">
        <v>0.02</v>
      </c>
      <c r="X17" s="44">
        <v>0.12</v>
      </c>
      <c r="Y17" s="44">
        <v>0.36</v>
      </c>
      <c r="Z17" s="44">
        <v>0.03</v>
      </c>
    </row>
    <row r="18" spans="1:26" x14ac:dyDescent="0.25">
      <c r="A18" s="12">
        <v>5</v>
      </c>
      <c r="B18" s="12">
        <v>50</v>
      </c>
      <c r="C18" s="12">
        <v>5</v>
      </c>
      <c r="D18" s="12" t="s">
        <v>38</v>
      </c>
      <c r="E18" s="44">
        <v>0.37</v>
      </c>
      <c r="F18" s="44">
        <v>0.05</v>
      </c>
      <c r="G18" s="44">
        <v>0.05</v>
      </c>
      <c r="H18" s="44">
        <f>G18+F18</f>
        <v>0.1</v>
      </c>
      <c r="I18" s="44">
        <v>0.02</v>
      </c>
      <c r="J18" s="44">
        <v>0.08</v>
      </c>
      <c r="K18" s="44">
        <v>0.41</v>
      </c>
      <c r="L18" s="44">
        <f>M18+N18</f>
        <v>0.03</v>
      </c>
      <c r="M18" s="44">
        <v>0.01</v>
      </c>
      <c r="N18" s="44">
        <v>0.02</v>
      </c>
      <c r="O18" s="44">
        <v>0</v>
      </c>
      <c r="Q18" s="12">
        <v>5</v>
      </c>
      <c r="R18" s="12">
        <v>50</v>
      </c>
      <c r="S18" s="12">
        <v>5</v>
      </c>
      <c r="T18" s="12" t="s">
        <v>38</v>
      </c>
      <c r="U18" s="44">
        <v>0.37</v>
      </c>
      <c r="V18" s="44">
        <v>0.1</v>
      </c>
      <c r="W18" s="44">
        <v>0.02</v>
      </c>
      <c r="X18" s="44">
        <v>0.08</v>
      </c>
      <c r="Y18" s="44">
        <v>0.41</v>
      </c>
      <c r="Z18" s="44">
        <v>0.03</v>
      </c>
    </row>
    <row r="19" spans="1:26" x14ac:dyDescent="0.25">
      <c r="A19" s="12">
        <v>5</v>
      </c>
      <c r="B19" s="12">
        <v>50</v>
      </c>
      <c r="C19" s="12">
        <v>5</v>
      </c>
      <c r="D19" s="12" t="s">
        <v>37</v>
      </c>
      <c r="E19" s="44">
        <v>0.28999999999999998</v>
      </c>
      <c r="F19" s="44">
        <v>0.04</v>
      </c>
      <c r="G19" s="44">
        <v>0.04</v>
      </c>
      <c r="H19" s="44">
        <f t="shared" si="0"/>
        <v>0.08</v>
      </c>
      <c r="I19" s="44">
        <v>0.02</v>
      </c>
      <c r="J19" s="44">
        <v>0.27</v>
      </c>
      <c r="K19" s="44">
        <v>0.34</v>
      </c>
      <c r="L19" s="44">
        <f t="shared" si="1"/>
        <v>0.03</v>
      </c>
      <c r="M19" s="44">
        <v>0.01</v>
      </c>
      <c r="N19" s="44">
        <v>0.02</v>
      </c>
      <c r="O19" s="44">
        <v>-0.01</v>
      </c>
      <c r="Q19" s="12">
        <v>5</v>
      </c>
      <c r="R19" s="12">
        <v>50</v>
      </c>
      <c r="S19" s="12">
        <v>5</v>
      </c>
      <c r="T19" s="12" t="s">
        <v>37</v>
      </c>
      <c r="U19" s="44">
        <v>0.28999999999999998</v>
      </c>
      <c r="V19" s="44">
        <v>0.08</v>
      </c>
      <c r="W19" s="44">
        <v>0.02</v>
      </c>
      <c r="X19" s="44">
        <v>0.27</v>
      </c>
      <c r="Y19" s="44">
        <v>0.34</v>
      </c>
      <c r="Z19" s="44">
        <v>0.03</v>
      </c>
    </row>
    <row r="20" spans="1:26" x14ac:dyDescent="0.25">
      <c r="A20" s="12">
        <v>5</v>
      </c>
      <c r="B20" s="12">
        <v>100</v>
      </c>
      <c r="C20" s="12">
        <v>5</v>
      </c>
      <c r="D20" s="12" t="s">
        <v>28</v>
      </c>
      <c r="E20" s="44">
        <v>0.39</v>
      </c>
      <c r="F20" s="44">
        <v>0.04</v>
      </c>
      <c r="G20" s="44">
        <v>0.05</v>
      </c>
      <c r="H20" s="44">
        <f t="shared" si="0"/>
        <v>0.09</v>
      </c>
      <c r="I20" s="44">
        <v>0.02</v>
      </c>
      <c r="J20" s="44">
        <v>0.13</v>
      </c>
      <c r="K20" s="44">
        <v>0.34</v>
      </c>
      <c r="L20" s="44">
        <f t="shared" si="1"/>
        <v>0.04</v>
      </c>
      <c r="M20" s="44">
        <v>0.01</v>
      </c>
      <c r="N20" s="44">
        <v>0.03</v>
      </c>
      <c r="O20" s="44">
        <v>0</v>
      </c>
      <c r="Q20" s="12">
        <v>5</v>
      </c>
      <c r="R20" s="12">
        <v>100</v>
      </c>
      <c r="S20" s="12">
        <v>5</v>
      </c>
      <c r="T20" s="12" t="s">
        <v>28</v>
      </c>
      <c r="U20" s="44">
        <v>0.39</v>
      </c>
      <c r="V20" s="44">
        <v>0.09</v>
      </c>
      <c r="W20" s="44">
        <v>0.02</v>
      </c>
      <c r="X20" s="44">
        <v>0.13</v>
      </c>
      <c r="Y20" s="44">
        <v>0.34</v>
      </c>
      <c r="Z20" s="44">
        <v>0.04</v>
      </c>
    </row>
    <row r="21" spans="1:26" x14ac:dyDescent="0.25">
      <c r="A21" s="12">
        <v>5</v>
      </c>
      <c r="B21" s="12">
        <v>100</v>
      </c>
      <c r="C21" s="12">
        <v>5</v>
      </c>
      <c r="D21" s="12" t="s">
        <v>38</v>
      </c>
      <c r="E21" s="44">
        <v>0.39</v>
      </c>
      <c r="F21" s="44">
        <v>0.04</v>
      </c>
      <c r="G21" s="44">
        <v>0.05</v>
      </c>
      <c r="H21" s="44">
        <f>G21+F21</f>
        <v>0.09</v>
      </c>
      <c r="I21" s="44">
        <v>0.01</v>
      </c>
      <c r="J21" s="44">
        <v>0.1</v>
      </c>
      <c r="K21" s="44">
        <v>0.38</v>
      </c>
      <c r="L21" s="44">
        <f>M21+N21</f>
        <v>0.03</v>
      </c>
      <c r="M21" s="44">
        <v>0.01</v>
      </c>
      <c r="N21" s="44">
        <v>0.02</v>
      </c>
      <c r="O21" s="44">
        <v>0</v>
      </c>
      <c r="Q21" s="12">
        <v>5</v>
      </c>
      <c r="R21" s="12">
        <v>100</v>
      </c>
      <c r="S21" s="12">
        <v>5</v>
      </c>
      <c r="T21" s="12" t="s">
        <v>38</v>
      </c>
      <c r="U21" s="44">
        <v>0.39</v>
      </c>
      <c r="V21" s="44">
        <v>0.09</v>
      </c>
      <c r="W21" s="44">
        <v>0.01</v>
      </c>
      <c r="X21" s="44">
        <v>0.1</v>
      </c>
      <c r="Y21" s="44">
        <v>0.38</v>
      </c>
      <c r="Z21" s="44">
        <v>0.03</v>
      </c>
    </row>
    <row r="22" spans="1:26" x14ac:dyDescent="0.25">
      <c r="A22" s="12">
        <v>5</v>
      </c>
      <c r="B22" s="12">
        <v>100</v>
      </c>
      <c r="C22" s="12">
        <v>5</v>
      </c>
      <c r="D22" s="12" t="s">
        <v>37</v>
      </c>
      <c r="E22" s="44">
        <v>0.3</v>
      </c>
      <c r="F22" s="44">
        <v>0.03</v>
      </c>
      <c r="G22" s="44">
        <v>0.04</v>
      </c>
      <c r="H22" s="44">
        <f t="shared" si="0"/>
        <v>7.0000000000000007E-2</v>
      </c>
      <c r="I22" s="44">
        <v>0.01</v>
      </c>
      <c r="J22" s="44">
        <v>0.27</v>
      </c>
      <c r="K22" s="44">
        <v>0.33</v>
      </c>
      <c r="L22" s="44">
        <f t="shared" si="1"/>
        <v>0.03</v>
      </c>
      <c r="M22" s="44">
        <v>0.01</v>
      </c>
      <c r="N22" s="44">
        <v>0.02</v>
      </c>
      <c r="O22" s="44">
        <v>-0.01</v>
      </c>
      <c r="Q22" s="12">
        <v>5</v>
      </c>
      <c r="R22" s="12">
        <v>100</v>
      </c>
      <c r="S22" s="12">
        <v>5</v>
      </c>
      <c r="T22" s="12" t="s">
        <v>37</v>
      </c>
      <c r="U22" s="44">
        <v>0.3</v>
      </c>
      <c r="V22" s="44">
        <v>7.0000000000000007E-2</v>
      </c>
      <c r="W22" s="44">
        <v>0.01</v>
      </c>
      <c r="X22" s="44">
        <v>0.27</v>
      </c>
      <c r="Y22" s="44">
        <v>0.33</v>
      </c>
      <c r="Z22" s="44">
        <v>0.03</v>
      </c>
    </row>
    <row r="23" spans="1:26" x14ac:dyDescent="0.25">
      <c r="A23" s="12">
        <v>5</v>
      </c>
      <c r="B23" s="12">
        <v>300</v>
      </c>
      <c r="C23" s="12">
        <v>5</v>
      </c>
      <c r="D23" s="12" t="s">
        <v>28</v>
      </c>
      <c r="E23" s="44">
        <v>0.41</v>
      </c>
      <c r="F23" s="44">
        <v>0.04</v>
      </c>
      <c r="G23" s="44">
        <v>0.05</v>
      </c>
      <c r="H23" s="44">
        <f t="shared" si="0"/>
        <v>0.09</v>
      </c>
      <c r="I23" s="44">
        <v>0.01</v>
      </c>
      <c r="J23" s="44">
        <v>0.09</v>
      </c>
      <c r="K23" s="44">
        <v>0.38</v>
      </c>
      <c r="L23" s="44">
        <f t="shared" si="1"/>
        <v>0.03</v>
      </c>
      <c r="M23" s="44">
        <v>0.01</v>
      </c>
      <c r="N23" s="44">
        <v>0.02</v>
      </c>
      <c r="O23" s="44">
        <v>0</v>
      </c>
      <c r="Q23" s="12">
        <v>5</v>
      </c>
      <c r="R23" s="12">
        <v>300</v>
      </c>
      <c r="S23" s="12">
        <v>5</v>
      </c>
      <c r="T23" s="12" t="s">
        <v>28</v>
      </c>
      <c r="U23" s="44">
        <v>0.41</v>
      </c>
      <c r="V23" s="44">
        <v>0.09</v>
      </c>
      <c r="W23" s="44">
        <v>0.01</v>
      </c>
      <c r="X23" s="44">
        <v>0.09</v>
      </c>
      <c r="Y23" s="44">
        <v>0.38</v>
      </c>
      <c r="Z23" s="44">
        <v>0.03</v>
      </c>
    </row>
    <row r="24" spans="1:26" x14ac:dyDescent="0.25">
      <c r="A24" s="12">
        <v>5</v>
      </c>
      <c r="B24" s="12">
        <v>300</v>
      </c>
      <c r="C24" s="12">
        <v>5</v>
      </c>
      <c r="D24" s="12" t="s">
        <v>38</v>
      </c>
      <c r="E24" s="44">
        <v>0.39</v>
      </c>
      <c r="F24" s="44">
        <v>0.04</v>
      </c>
      <c r="G24" s="44">
        <v>0.04</v>
      </c>
      <c r="H24" s="44">
        <f>G24+F24</f>
        <v>0.08</v>
      </c>
      <c r="I24" s="44">
        <v>0.01</v>
      </c>
      <c r="J24" s="44">
        <v>0.1</v>
      </c>
      <c r="K24" s="44">
        <v>0.37</v>
      </c>
      <c r="L24" s="44">
        <f>M24+N24</f>
        <v>0.03</v>
      </c>
      <c r="M24" s="44">
        <v>0.01</v>
      </c>
      <c r="N24" s="44">
        <v>0.02</v>
      </c>
      <c r="O24" s="44">
        <v>0</v>
      </c>
      <c r="Q24" s="12">
        <v>5</v>
      </c>
      <c r="R24" s="12">
        <v>300</v>
      </c>
      <c r="S24" s="12">
        <v>5</v>
      </c>
      <c r="T24" s="12" t="s">
        <v>38</v>
      </c>
      <c r="U24" s="44">
        <v>0.39</v>
      </c>
      <c r="V24" s="44">
        <v>0.08</v>
      </c>
      <c r="W24" s="44">
        <v>0.01</v>
      </c>
      <c r="X24" s="44">
        <v>0.1</v>
      </c>
      <c r="Y24" s="44">
        <v>0.37</v>
      </c>
      <c r="Z24" s="44">
        <v>0.03</v>
      </c>
    </row>
    <row r="25" spans="1:26" x14ac:dyDescent="0.25">
      <c r="A25" s="12">
        <v>5</v>
      </c>
      <c r="B25" s="12">
        <v>300</v>
      </c>
      <c r="C25" s="12">
        <v>5</v>
      </c>
      <c r="D25" s="12" t="s">
        <v>37</v>
      </c>
      <c r="E25" s="44">
        <v>0.31</v>
      </c>
      <c r="F25" s="44">
        <v>0.03</v>
      </c>
      <c r="G25" s="44">
        <v>0.04</v>
      </c>
      <c r="H25" s="44">
        <f t="shared" si="0"/>
        <v>7.0000000000000007E-2</v>
      </c>
      <c r="I25" s="44">
        <v>0.01</v>
      </c>
      <c r="J25" s="44">
        <v>0.27</v>
      </c>
      <c r="K25" s="44">
        <v>0.32</v>
      </c>
      <c r="L25" s="44">
        <f t="shared" si="1"/>
        <v>0.03</v>
      </c>
      <c r="M25" s="44">
        <v>0.01</v>
      </c>
      <c r="N25" s="44">
        <v>0.02</v>
      </c>
      <c r="O25" s="44">
        <v>-0.01</v>
      </c>
      <c r="Q25" s="12">
        <v>5</v>
      </c>
      <c r="R25" s="12">
        <v>300</v>
      </c>
      <c r="S25" s="12">
        <v>5</v>
      </c>
      <c r="T25" s="12" t="s">
        <v>37</v>
      </c>
      <c r="U25" s="44">
        <v>0.31</v>
      </c>
      <c r="V25" s="44">
        <v>7.0000000000000007E-2</v>
      </c>
      <c r="W25" s="44">
        <v>0.01</v>
      </c>
      <c r="X25" s="44">
        <v>0.27</v>
      </c>
      <c r="Y25" s="44">
        <v>0.32</v>
      </c>
      <c r="Z25" s="44">
        <v>0.03</v>
      </c>
    </row>
    <row r="26" spans="1:26" x14ac:dyDescent="0.25">
      <c r="A26" s="12">
        <v>5</v>
      </c>
      <c r="B26" s="12">
        <v>500</v>
      </c>
      <c r="C26" s="12">
        <v>5</v>
      </c>
      <c r="D26" s="12" t="s">
        <v>28</v>
      </c>
      <c r="E26" s="44">
        <v>0.41</v>
      </c>
      <c r="F26" s="44">
        <v>0.04</v>
      </c>
      <c r="G26" s="44">
        <v>0.05</v>
      </c>
      <c r="H26" s="44">
        <f t="shared" si="0"/>
        <v>0.09</v>
      </c>
      <c r="I26" s="44">
        <v>0</v>
      </c>
      <c r="J26" s="44">
        <v>0.08</v>
      </c>
      <c r="K26" s="44">
        <v>0.39</v>
      </c>
      <c r="L26" s="44">
        <f t="shared" si="1"/>
        <v>0.03</v>
      </c>
      <c r="M26" s="44">
        <v>0.01</v>
      </c>
      <c r="N26" s="44">
        <v>0.02</v>
      </c>
      <c r="O26" s="44">
        <v>0</v>
      </c>
      <c r="Q26" s="12">
        <v>5</v>
      </c>
      <c r="R26" s="12">
        <v>500</v>
      </c>
      <c r="S26" s="12">
        <v>5</v>
      </c>
      <c r="T26" s="12" t="s">
        <v>28</v>
      </c>
      <c r="U26" s="44">
        <v>0.41</v>
      </c>
      <c r="V26" s="44">
        <v>0.09</v>
      </c>
      <c r="W26" s="44">
        <v>0</v>
      </c>
      <c r="X26" s="44">
        <v>0.08</v>
      </c>
      <c r="Y26" s="44">
        <v>0.39</v>
      </c>
      <c r="Z26" s="44">
        <v>0.03</v>
      </c>
    </row>
    <row r="27" spans="1:26" x14ac:dyDescent="0.25">
      <c r="A27" s="12">
        <v>5</v>
      </c>
      <c r="B27" s="12">
        <v>500</v>
      </c>
      <c r="C27" s="12">
        <v>5</v>
      </c>
      <c r="D27" s="12" t="s">
        <v>38</v>
      </c>
      <c r="E27" s="44">
        <v>0.4</v>
      </c>
      <c r="F27" s="44">
        <v>0.04</v>
      </c>
      <c r="G27" s="44">
        <v>0.04</v>
      </c>
      <c r="H27" s="44">
        <f>G27+F27</f>
        <v>0.08</v>
      </c>
      <c r="I27" s="44">
        <v>0.01</v>
      </c>
      <c r="J27" s="44">
        <v>0.1</v>
      </c>
      <c r="K27" s="44">
        <v>0.38</v>
      </c>
      <c r="L27" s="44">
        <f>M27+N27</f>
        <v>0.03</v>
      </c>
      <c r="M27" s="44">
        <v>0.01</v>
      </c>
      <c r="N27" s="44">
        <v>0.02</v>
      </c>
      <c r="O27" s="44">
        <v>0</v>
      </c>
      <c r="Q27" s="12">
        <v>5</v>
      </c>
      <c r="R27" s="12">
        <v>500</v>
      </c>
      <c r="S27" s="12">
        <v>5</v>
      </c>
      <c r="T27" s="12" t="s">
        <v>38</v>
      </c>
      <c r="U27" s="44">
        <v>0.4</v>
      </c>
      <c r="V27" s="44">
        <v>0.08</v>
      </c>
      <c r="W27" s="44">
        <v>0.01</v>
      </c>
      <c r="X27" s="44">
        <v>0.1</v>
      </c>
      <c r="Y27" s="44">
        <v>0.38</v>
      </c>
      <c r="Z27" s="44">
        <v>0.03</v>
      </c>
    </row>
    <row r="28" spans="1:26" x14ac:dyDescent="0.25">
      <c r="A28" s="30">
        <v>5</v>
      </c>
      <c r="B28" s="30">
        <v>500</v>
      </c>
      <c r="C28" s="30">
        <v>5</v>
      </c>
      <c r="D28" s="30" t="s">
        <v>37</v>
      </c>
      <c r="E28" s="46">
        <v>0.31</v>
      </c>
      <c r="F28" s="46">
        <v>0.03</v>
      </c>
      <c r="G28" s="46">
        <v>0.03</v>
      </c>
      <c r="H28" s="46">
        <f t="shared" si="0"/>
        <v>0.06</v>
      </c>
      <c r="I28" s="46">
        <v>0.01</v>
      </c>
      <c r="J28" s="46">
        <v>0.27</v>
      </c>
      <c r="K28" s="46">
        <v>0.32</v>
      </c>
      <c r="L28" s="46">
        <f t="shared" si="1"/>
        <v>0.03</v>
      </c>
      <c r="M28" s="46">
        <v>0.01</v>
      </c>
      <c r="N28" s="46">
        <v>0.02</v>
      </c>
      <c r="O28" s="46">
        <v>-0.01</v>
      </c>
      <c r="Q28" s="12">
        <v>5</v>
      </c>
      <c r="R28" s="12">
        <v>500</v>
      </c>
      <c r="S28" s="12">
        <v>5</v>
      </c>
      <c r="T28" s="12" t="s">
        <v>37</v>
      </c>
      <c r="U28" s="44">
        <v>0.31</v>
      </c>
      <c r="V28" s="44">
        <v>0.06</v>
      </c>
      <c r="W28" s="44">
        <v>0.01</v>
      </c>
      <c r="X28" s="44">
        <v>0.27</v>
      </c>
      <c r="Y28" s="44">
        <v>0.32</v>
      </c>
      <c r="Z28" s="44">
        <v>0.03</v>
      </c>
    </row>
    <row r="29" spans="1:26" x14ac:dyDescent="0.25">
      <c r="A29" s="31">
        <v>5</v>
      </c>
      <c r="B29" s="31">
        <v>200</v>
      </c>
      <c r="C29" s="31">
        <v>1</v>
      </c>
      <c r="D29" s="31" t="s">
        <v>28</v>
      </c>
      <c r="E29" s="45">
        <v>0.73</v>
      </c>
      <c r="F29" s="45">
        <v>0.02</v>
      </c>
      <c r="G29" s="45">
        <v>0.02</v>
      </c>
      <c r="H29" s="45">
        <f t="shared" si="0"/>
        <v>0.04</v>
      </c>
      <c r="I29" s="45">
        <v>0.01</v>
      </c>
      <c r="J29" s="45">
        <v>0</v>
      </c>
      <c r="K29" s="45">
        <v>0.17</v>
      </c>
      <c r="L29" s="45">
        <f t="shared" si="1"/>
        <v>0.06</v>
      </c>
      <c r="M29" s="45">
        <v>0.02</v>
      </c>
      <c r="N29" s="45">
        <v>0.04</v>
      </c>
      <c r="O29" s="45">
        <v>0</v>
      </c>
      <c r="Q29" s="12">
        <v>5</v>
      </c>
      <c r="R29" s="12">
        <v>200</v>
      </c>
      <c r="S29" s="12">
        <v>1</v>
      </c>
      <c r="T29" s="12" t="s">
        <v>28</v>
      </c>
      <c r="U29" s="44">
        <v>0.73</v>
      </c>
      <c r="V29" s="44">
        <v>0.04</v>
      </c>
      <c r="W29" s="44">
        <v>0.01</v>
      </c>
      <c r="X29" s="44">
        <v>0</v>
      </c>
      <c r="Y29" s="44">
        <v>0.17</v>
      </c>
      <c r="Z29" s="44">
        <v>0.06</v>
      </c>
    </row>
    <row r="30" spans="1:26" x14ac:dyDescent="0.25">
      <c r="A30" s="12">
        <v>5</v>
      </c>
      <c r="B30" s="12">
        <v>200</v>
      </c>
      <c r="C30" s="12">
        <v>1</v>
      </c>
      <c r="D30" s="12" t="s">
        <v>38</v>
      </c>
      <c r="E30" s="44">
        <v>0.72</v>
      </c>
      <c r="F30" s="44">
        <v>0.02</v>
      </c>
      <c r="G30" s="44">
        <v>0.02</v>
      </c>
      <c r="H30" s="44">
        <f>G30+F30</f>
        <v>0.04</v>
      </c>
      <c r="I30" s="44">
        <v>0.01</v>
      </c>
      <c r="J30" s="44">
        <v>0.01</v>
      </c>
      <c r="K30" s="44">
        <v>0.16</v>
      </c>
      <c r="L30" s="44">
        <f>M30+N30</f>
        <v>0.05</v>
      </c>
      <c r="M30" s="44">
        <v>0.02</v>
      </c>
      <c r="N30" s="44">
        <v>0.03</v>
      </c>
      <c r="O30" s="44">
        <v>0</v>
      </c>
      <c r="Q30" s="12">
        <v>5</v>
      </c>
      <c r="R30" s="12">
        <v>200</v>
      </c>
      <c r="S30" s="12">
        <v>1</v>
      </c>
      <c r="T30" s="12" t="s">
        <v>38</v>
      </c>
      <c r="U30" s="44">
        <v>0.72</v>
      </c>
      <c r="V30" s="44">
        <v>0.04</v>
      </c>
      <c r="W30" s="44">
        <v>0.01</v>
      </c>
      <c r="X30" s="44">
        <v>0.01</v>
      </c>
      <c r="Y30" s="44">
        <v>0.16</v>
      </c>
      <c r="Z30" s="44">
        <v>0.05</v>
      </c>
    </row>
    <row r="31" spans="1:26" x14ac:dyDescent="0.25">
      <c r="A31" s="12">
        <v>5</v>
      </c>
      <c r="B31" s="12">
        <v>200</v>
      </c>
      <c r="C31" s="12">
        <v>1</v>
      </c>
      <c r="D31" s="12" t="s">
        <v>37</v>
      </c>
      <c r="E31" s="44">
        <v>0.51</v>
      </c>
      <c r="F31" s="44">
        <v>0.01</v>
      </c>
      <c r="G31" s="44">
        <v>0.01</v>
      </c>
      <c r="H31" s="44">
        <f t="shared" si="0"/>
        <v>0.02</v>
      </c>
      <c r="I31" s="44">
        <v>0.01</v>
      </c>
      <c r="J31" s="44">
        <v>0.28999999999999998</v>
      </c>
      <c r="K31" s="44">
        <v>0.12</v>
      </c>
      <c r="L31" s="44">
        <f t="shared" si="1"/>
        <v>0.05</v>
      </c>
      <c r="M31" s="44">
        <v>0.02</v>
      </c>
      <c r="N31" s="44">
        <v>0.03</v>
      </c>
      <c r="O31" s="44">
        <v>0</v>
      </c>
      <c r="Q31" s="12">
        <v>5</v>
      </c>
      <c r="R31" s="12">
        <v>200</v>
      </c>
      <c r="S31" s="12">
        <v>1</v>
      </c>
      <c r="T31" s="12" t="s">
        <v>37</v>
      </c>
      <c r="U31" s="44">
        <v>0.51</v>
      </c>
      <c r="V31" s="44">
        <v>0.02</v>
      </c>
      <c r="W31" s="44">
        <v>0.01</v>
      </c>
      <c r="X31" s="44">
        <v>0.28999999999999998</v>
      </c>
      <c r="Y31" s="44">
        <v>0.12</v>
      </c>
      <c r="Z31" s="44">
        <v>0.05</v>
      </c>
    </row>
    <row r="32" spans="1:26" x14ac:dyDescent="0.25">
      <c r="A32" s="12">
        <v>5</v>
      </c>
      <c r="B32" s="12">
        <v>200</v>
      </c>
      <c r="C32" s="12">
        <v>10</v>
      </c>
      <c r="D32" s="12" t="s">
        <v>28</v>
      </c>
      <c r="E32" s="44">
        <v>0.26</v>
      </c>
      <c r="F32" s="44">
        <v>0.04</v>
      </c>
      <c r="G32" s="44">
        <v>0.06</v>
      </c>
      <c r="H32" s="44">
        <f t="shared" si="0"/>
        <v>0.1</v>
      </c>
      <c r="I32" s="44">
        <v>0.01</v>
      </c>
      <c r="J32" s="44">
        <v>0.23</v>
      </c>
      <c r="K32" s="44">
        <v>0.38</v>
      </c>
      <c r="L32" s="44">
        <f t="shared" si="1"/>
        <v>0.03</v>
      </c>
      <c r="M32" s="44">
        <v>0.01</v>
      </c>
      <c r="N32" s="44">
        <v>0.02</v>
      </c>
      <c r="O32" s="44">
        <v>0</v>
      </c>
      <c r="Q32" s="12">
        <v>5</v>
      </c>
      <c r="R32" s="12">
        <v>200</v>
      </c>
      <c r="S32" s="12">
        <v>10</v>
      </c>
      <c r="T32" s="12" t="s">
        <v>28</v>
      </c>
      <c r="U32" s="44">
        <v>0.26</v>
      </c>
      <c r="V32" s="44">
        <v>0.1</v>
      </c>
      <c r="W32" s="44">
        <v>0.01</v>
      </c>
      <c r="X32" s="44">
        <v>0.23</v>
      </c>
      <c r="Y32" s="44">
        <v>0.38</v>
      </c>
      <c r="Z32" s="44">
        <v>0.03</v>
      </c>
    </row>
    <row r="33" spans="1:26" x14ac:dyDescent="0.25">
      <c r="A33" s="12">
        <v>5</v>
      </c>
      <c r="B33" s="12">
        <v>200</v>
      </c>
      <c r="C33" s="12">
        <v>10</v>
      </c>
      <c r="D33" s="12" t="s">
        <v>38</v>
      </c>
      <c r="E33" s="44">
        <v>0.25</v>
      </c>
      <c r="F33" s="44">
        <v>0.04</v>
      </c>
      <c r="G33" s="44">
        <v>0.06</v>
      </c>
      <c r="H33" s="44">
        <f>G33+F33</f>
        <v>0.1</v>
      </c>
      <c r="I33" s="44">
        <v>0.01</v>
      </c>
      <c r="J33" s="44">
        <v>0.24</v>
      </c>
      <c r="K33" s="44">
        <v>0.37</v>
      </c>
      <c r="L33" s="44">
        <f>M33+N33</f>
        <v>0.03</v>
      </c>
      <c r="M33" s="44">
        <v>0.01</v>
      </c>
      <c r="N33" s="44">
        <v>0.02</v>
      </c>
      <c r="O33" s="44">
        <v>0</v>
      </c>
      <c r="Q33" s="12">
        <v>5</v>
      </c>
      <c r="R33" s="12">
        <v>200</v>
      </c>
      <c r="S33" s="12">
        <v>10</v>
      </c>
      <c r="T33" s="12" t="s">
        <v>38</v>
      </c>
      <c r="U33" s="44">
        <v>0.25</v>
      </c>
      <c r="V33" s="44">
        <v>0.1</v>
      </c>
      <c r="W33" s="44">
        <v>0.01</v>
      </c>
      <c r="X33" s="44">
        <v>0.24</v>
      </c>
      <c r="Y33" s="44">
        <v>0.37</v>
      </c>
      <c r="Z33" s="44">
        <v>0.03</v>
      </c>
    </row>
    <row r="34" spans="1:26" x14ac:dyDescent="0.25">
      <c r="A34" s="12">
        <v>5</v>
      </c>
      <c r="B34" s="12">
        <v>200</v>
      </c>
      <c r="C34" s="12">
        <v>10</v>
      </c>
      <c r="D34" s="12" t="s">
        <v>37</v>
      </c>
      <c r="E34" s="44">
        <v>0.21</v>
      </c>
      <c r="F34" s="44">
        <v>0.03</v>
      </c>
      <c r="G34" s="44">
        <v>0.05</v>
      </c>
      <c r="H34" s="44">
        <f t="shared" si="0"/>
        <v>0.08</v>
      </c>
      <c r="I34" s="44">
        <v>0.01</v>
      </c>
      <c r="J34" s="44">
        <v>0.3</v>
      </c>
      <c r="K34" s="44">
        <v>0.39</v>
      </c>
      <c r="L34" s="44">
        <f t="shared" si="1"/>
        <v>0.03</v>
      </c>
      <c r="M34" s="44">
        <v>0.01</v>
      </c>
      <c r="N34" s="44">
        <v>0.02</v>
      </c>
      <c r="O34" s="44">
        <v>-0.01</v>
      </c>
      <c r="Q34" s="12">
        <v>5</v>
      </c>
      <c r="R34" s="12">
        <v>200</v>
      </c>
      <c r="S34" s="12">
        <v>10</v>
      </c>
      <c r="T34" s="12" t="s">
        <v>37</v>
      </c>
      <c r="U34" s="44">
        <v>0.21</v>
      </c>
      <c r="V34" s="44">
        <v>0.08</v>
      </c>
      <c r="W34" s="44">
        <v>0.01</v>
      </c>
      <c r="X34" s="44">
        <v>0.3</v>
      </c>
      <c r="Y34" s="44">
        <v>0.39</v>
      </c>
      <c r="Z34" s="44">
        <v>0.03</v>
      </c>
    </row>
    <row r="35" spans="1:26" x14ac:dyDescent="0.25">
      <c r="A35" s="12">
        <v>5</v>
      </c>
      <c r="B35" s="12">
        <v>200</v>
      </c>
      <c r="C35" s="12">
        <v>50</v>
      </c>
      <c r="D35" s="12" t="s">
        <v>28</v>
      </c>
      <c r="E35" s="44">
        <v>0.05</v>
      </c>
      <c r="F35" s="44">
        <v>0.01</v>
      </c>
      <c r="G35" s="44">
        <v>0.08</v>
      </c>
      <c r="H35" s="44">
        <f t="shared" si="0"/>
        <v>0.09</v>
      </c>
      <c r="I35" s="44">
        <v>0.06</v>
      </c>
      <c r="J35" s="44">
        <v>0.65</v>
      </c>
      <c r="K35" s="44">
        <v>0.14000000000000001</v>
      </c>
      <c r="L35" s="44">
        <f t="shared" si="1"/>
        <v>0.01</v>
      </c>
      <c r="M35" s="44">
        <v>0</v>
      </c>
      <c r="N35" s="44">
        <v>0.01</v>
      </c>
      <c r="O35" s="44">
        <v>0</v>
      </c>
      <c r="Q35" s="12">
        <v>5</v>
      </c>
      <c r="R35" s="12">
        <v>200</v>
      </c>
      <c r="S35" s="12">
        <v>50</v>
      </c>
      <c r="T35" s="12" t="s">
        <v>28</v>
      </c>
      <c r="U35" s="44">
        <v>0.05</v>
      </c>
      <c r="V35" s="44">
        <v>0.09</v>
      </c>
      <c r="W35" s="44">
        <v>0.06</v>
      </c>
      <c r="X35" s="44">
        <v>0.65</v>
      </c>
      <c r="Y35" s="44">
        <v>0.14000000000000001</v>
      </c>
      <c r="Z35" s="44">
        <v>0.01</v>
      </c>
    </row>
    <row r="36" spans="1:26" x14ac:dyDescent="0.25">
      <c r="A36" s="12">
        <v>5</v>
      </c>
      <c r="B36" s="12">
        <v>200</v>
      </c>
      <c r="C36" s="12">
        <v>50</v>
      </c>
      <c r="D36" s="12" t="s">
        <v>38</v>
      </c>
      <c r="E36" s="44">
        <v>7.0000000000000007E-2</v>
      </c>
      <c r="F36" s="44">
        <v>0</v>
      </c>
      <c r="G36" s="44">
        <v>7.0000000000000007E-2</v>
      </c>
      <c r="H36" s="44">
        <f>G36+F36</f>
        <v>7.0000000000000007E-2</v>
      </c>
      <c r="I36" s="44">
        <v>7.0000000000000007E-2</v>
      </c>
      <c r="J36" s="44">
        <v>0.78</v>
      </c>
      <c r="K36" s="44">
        <v>0</v>
      </c>
      <c r="L36" s="44">
        <f>M36+N36</f>
        <v>0.01</v>
      </c>
      <c r="M36" s="44">
        <v>0</v>
      </c>
      <c r="N36" s="44">
        <v>0.01</v>
      </c>
      <c r="O36" s="44">
        <v>0</v>
      </c>
      <c r="Q36" s="12">
        <v>5</v>
      </c>
      <c r="R36" s="12">
        <v>200</v>
      </c>
      <c r="S36" s="12">
        <v>50</v>
      </c>
      <c r="T36" s="12" t="s">
        <v>38</v>
      </c>
      <c r="U36" s="44">
        <v>7.0000000000000007E-2</v>
      </c>
      <c r="V36" s="44">
        <v>7.0000000000000007E-2</v>
      </c>
      <c r="W36" s="44">
        <v>7.0000000000000007E-2</v>
      </c>
      <c r="X36" s="44">
        <v>0.78</v>
      </c>
      <c r="Y36" s="44">
        <v>0</v>
      </c>
      <c r="Z36" s="44">
        <v>0.01</v>
      </c>
    </row>
    <row r="37" spans="1:26" x14ac:dyDescent="0.25">
      <c r="A37" s="12">
        <v>5</v>
      </c>
      <c r="B37" s="12">
        <v>200</v>
      </c>
      <c r="C37" s="12">
        <v>50</v>
      </c>
      <c r="D37" s="12" t="s">
        <v>37</v>
      </c>
      <c r="E37" s="44">
        <v>7.0000000000000007E-2</v>
      </c>
      <c r="F37" s="44">
        <v>0</v>
      </c>
      <c r="G37" s="44">
        <v>0.08</v>
      </c>
      <c r="H37" s="44">
        <f t="shared" si="0"/>
        <v>0.08</v>
      </c>
      <c r="I37" s="44">
        <v>0</v>
      </c>
      <c r="J37" s="44">
        <v>0.84</v>
      </c>
      <c r="K37" s="44">
        <v>0</v>
      </c>
      <c r="L37" s="44">
        <f t="shared" si="1"/>
        <v>0.01</v>
      </c>
      <c r="M37" s="44">
        <v>0</v>
      </c>
      <c r="N37" s="44">
        <v>0.01</v>
      </c>
      <c r="O37" s="44">
        <v>0</v>
      </c>
      <c r="Q37" s="12">
        <v>5</v>
      </c>
      <c r="R37" s="12">
        <v>200</v>
      </c>
      <c r="S37" s="12">
        <v>50</v>
      </c>
      <c r="T37" s="12" t="s">
        <v>37</v>
      </c>
      <c r="U37" s="44">
        <v>7.0000000000000007E-2</v>
      </c>
      <c r="V37" s="44">
        <v>0.08</v>
      </c>
      <c r="W37" s="44">
        <v>0</v>
      </c>
      <c r="X37" s="44">
        <v>0.84</v>
      </c>
      <c r="Y37" s="44">
        <v>0</v>
      </c>
      <c r="Z37" s="44">
        <v>0.01</v>
      </c>
    </row>
    <row r="38" spans="1:26" x14ac:dyDescent="0.25">
      <c r="A38" s="12">
        <v>5</v>
      </c>
      <c r="B38" s="12">
        <v>200</v>
      </c>
      <c r="C38" s="12">
        <v>100</v>
      </c>
      <c r="D38" s="12" t="s">
        <v>28</v>
      </c>
      <c r="E38" s="44">
        <v>0.04</v>
      </c>
      <c r="F38" s="44">
        <v>0</v>
      </c>
      <c r="G38" s="44">
        <v>0.04</v>
      </c>
      <c r="H38" s="44">
        <f t="shared" si="0"/>
        <v>0.04</v>
      </c>
      <c r="I38" s="44">
        <v>0.5</v>
      </c>
      <c r="J38" s="44">
        <v>0.42</v>
      </c>
      <c r="K38" s="44">
        <v>0</v>
      </c>
      <c r="L38" s="44">
        <f t="shared" si="1"/>
        <v>0</v>
      </c>
      <c r="M38" s="44">
        <v>0</v>
      </c>
      <c r="N38" s="44">
        <v>0</v>
      </c>
      <c r="O38" s="44">
        <v>0</v>
      </c>
      <c r="Q38" s="12">
        <v>5</v>
      </c>
      <c r="R38" s="12">
        <v>200</v>
      </c>
      <c r="S38" s="12">
        <v>100</v>
      </c>
      <c r="T38" s="12" t="s">
        <v>28</v>
      </c>
      <c r="U38" s="44">
        <v>0.04</v>
      </c>
      <c r="V38" s="44">
        <v>0.04</v>
      </c>
      <c r="W38" s="44">
        <v>0.5</v>
      </c>
      <c r="X38" s="44">
        <v>0.42</v>
      </c>
      <c r="Y38" s="44">
        <v>0</v>
      </c>
      <c r="Z38" s="44">
        <v>0</v>
      </c>
    </row>
    <row r="39" spans="1:26" x14ac:dyDescent="0.25">
      <c r="A39" s="12">
        <v>5</v>
      </c>
      <c r="B39" s="12">
        <v>200</v>
      </c>
      <c r="C39" s="12">
        <v>100</v>
      </c>
      <c r="D39" s="12" t="s">
        <v>38</v>
      </c>
      <c r="E39" s="44">
        <v>0.04</v>
      </c>
      <c r="F39" s="44">
        <v>0</v>
      </c>
      <c r="G39" s="44">
        <v>0.04</v>
      </c>
      <c r="H39" s="44">
        <f>G39+F39</f>
        <v>0.04</v>
      </c>
      <c r="I39" s="44">
        <v>0.53</v>
      </c>
      <c r="J39" s="44">
        <v>0.39</v>
      </c>
      <c r="K39" s="44">
        <v>0</v>
      </c>
      <c r="L39" s="44">
        <f>M39+N39</f>
        <v>0</v>
      </c>
      <c r="M39" s="44">
        <v>0</v>
      </c>
      <c r="N39" s="44">
        <v>0</v>
      </c>
      <c r="O39" s="44">
        <v>0</v>
      </c>
      <c r="Q39" s="12">
        <v>5</v>
      </c>
      <c r="R39" s="12">
        <v>200</v>
      </c>
      <c r="S39" s="12">
        <v>100</v>
      </c>
      <c r="T39" s="12" t="s">
        <v>38</v>
      </c>
      <c r="U39" s="44">
        <v>0.04</v>
      </c>
      <c r="V39" s="44">
        <v>0.04</v>
      </c>
      <c r="W39" s="44">
        <v>0.53</v>
      </c>
      <c r="X39" s="44">
        <v>0.39</v>
      </c>
      <c r="Y39" s="44">
        <v>0</v>
      </c>
      <c r="Z39" s="44">
        <v>0</v>
      </c>
    </row>
    <row r="40" spans="1:26" x14ac:dyDescent="0.25">
      <c r="A40" s="30">
        <v>5</v>
      </c>
      <c r="B40" s="30">
        <v>200</v>
      </c>
      <c r="C40" s="30">
        <v>100</v>
      </c>
      <c r="D40" s="30" t="s">
        <v>37</v>
      </c>
      <c r="E40" s="46">
        <v>0.03</v>
      </c>
      <c r="F40" s="46">
        <v>0</v>
      </c>
      <c r="G40" s="46">
        <v>0.08</v>
      </c>
      <c r="H40" s="46">
        <f t="shared" si="0"/>
        <v>0.08</v>
      </c>
      <c r="I40" s="46">
        <v>0.03</v>
      </c>
      <c r="J40" s="46">
        <v>0.85</v>
      </c>
      <c r="K40" s="46">
        <v>0</v>
      </c>
      <c r="L40" s="46">
        <f t="shared" si="1"/>
        <v>0</v>
      </c>
      <c r="M40" s="46">
        <v>0</v>
      </c>
      <c r="N40" s="46">
        <v>0</v>
      </c>
      <c r="O40" s="46">
        <v>0</v>
      </c>
      <c r="Q40" s="12">
        <v>5</v>
      </c>
      <c r="R40" s="12">
        <v>200</v>
      </c>
      <c r="S40" s="12">
        <v>100</v>
      </c>
      <c r="T40" s="12" t="s">
        <v>37</v>
      </c>
      <c r="U40" s="44">
        <v>0.03</v>
      </c>
      <c r="V40" s="44">
        <v>0.08</v>
      </c>
      <c r="W40" s="44">
        <v>0.03</v>
      </c>
      <c r="X40" s="44">
        <v>0.85</v>
      </c>
      <c r="Y40" s="44">
        <v>0</v>
      </c>
      <c r="Z40" s="44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F38D-5F1D-8941-AD96-08543346E367}">
  <dimension ref="A1:F19"/>
  <sheetViews>
    <sheetView workbookViewId="0">
      <selection activeCell="D20" sqref="D20"/>
    </sheetView>
  </sheetViews>
  <sheetFormatPr defaultColWidth="11" defaultRowHeight="15.75" x14ac:dyDescent="0.25"/>
  <cols>
    <col min="1" max="1" width="14.875" bestFit="1" customWidth="1"/>
    <col min="2" max="2" width="14.875" customWidth="1"/>
    <col min="3" max="3" width="12.875" bestFit="1" customWidth="1"/>
    <col min="4" max="4" width="12.375" bestFit="1" customWidth="1"/>
    <col min="5" max="5" width="8.375" bestFit="1" customWidth="1"/>
    <col min="6" max="6" width="11.375" bestFit="1" customWidth="1"/>
  </cols>
  <sheetData>
    <row r="1" spans="1:6" x14ac:dyDescent="0.25">
      <c r="B1" s="6" t="s">
        <v>7</v>
      </c>
      <c r="C1" s="6" t="s">
        <v>3</v>
      </c>
      <c r="D1" s="6" t="s">
        <v>5</v>
      </c>
      <c r="E1" s="6" t="s">
        <v>6</v>
      </c>
      <c r="F1" s="6" t="s">
        <v>40</v>
      </c>
    </row>
    <row r="2" spans="1:6" x14ac:dyDescent="0.25">
      <c r="A2">
        <v>1</v>
      </c>
      <c r="B2">
        <f>A2/5</f>
        <v>0.2</v>
      </c>
      <c r="C2">
        <v>1332677.32</v>
      </c>
      <c r="D2">
        <v>1919454.32</v>
      </c>
      <c r="E2" s="7">
        <f>(D2-C2)/D2</f>
        <v>0.30569990329334851</v>
      </c>
      <c r="F2" s="45">
        <v>0.13</v>
      </c>
    </row>
    <row r="3" spans="1:6" x14ac:dyDescent="0.25">
      <c r="A3">
        <v>10</v>
      </c>
      <c r="B3">
        <f t="shared" ref="B3:B5" si="0">A3/5</f>
        <v>2</v>
      </c>
      <c r="C3">
        <v>2753352.78</v>
      </c>
      <c r="D3">
        <v>3323368.2</v>
      </c>
      <c r="E3" s="7">
        <f>(D3-C3)/D3</f>
        <v>0.17151738408040385</v>
      </c>
      <c r="F3" s="44">
        <v>0.56000000000000005</v>
      </c>
    </row>
    <row r="4" spans="1:6" x14ac:dyDescent="0.25">
      <c r="A4">
        <v>20</v>
      </c>
      <c r="B4">
        <f t="shared" si="0"/>
        <v>4</v>
      </c>
      <c r="C4">
        <v>4288683.32</v>
      </c>
      <c r="D4">
        <v>4878471.42</v>
      </c>
      <c r="E4" s="7">
        <f>(D4-C4)/D4</f>
        <v>0.12089608593012924</v>
      </c>
      <c r="F4" s="44">
        <v>0.68</v>
      </c>
    </row>
    <row r="5" spans="1:6" x14ac:dyDescent="0.25">
      <c r="A5">
        <v>50</v>
      </c>
      <c r="B5">
        <f t="shared" si="0"/>
        <v>10</v>
      </c>
      <c r="C5">
        <v>8515860.2799999993</v>
      </c>
      <c r="D5">
        <v>9089821.9800000004</v>
      </c>
      <c r="E5" s="7">
        <f>(D5-C5)/D5</f>
        <v>6.3143337819251882E-2</v>
      </c>
      <c r="F5" s="44">
        <v>0.8</v>
      </c>
    </row>
    <row r="8" spans="1:6" x14ac:dyDescent="0.25">
      <c r="C8" s="12"/>
    </row>
    <row r="9" spans="1:6" x14ac:dyDescent="0.25">
      <c r="C9" s="12"/>
      <c r="D9" s="44"/>
    </row>
    <row r="10" spans="1:6" x14ac:dyDescent="0.25">
      <c r="C10" s="12"/>
      <c r="D10" s="44"/>
    </row>
    <row r="11" spans="1:6" x14ac:dyDescent="0.25">
      <c r="C11" s="12"/>
    </row>
    <row r="12" spans="1:6" x14ac:dyDescent="0.25">
      <c r="C12" s="12"/>
      <c r="D12" s="44"/>
    </row>
    <row r="13" spans="1:6" x14ac:dyDescent="0.25">
      <c r="C13" s="12"/>
      <c r="D13" s="44"/>
    </row>
    <row r="14" spans="1:6" x14ac:dyDescent="0.25">
      <c r="C14" s="12"/>
    </row>
    <row r="15" spans="1:6" x14ac:dyDescent="0.25">
      <c r="C15" s="12"/>
      <c r="D15" s="44"/>
    </row>
    <row r="16" spans="1:6" x14ac:dyDescent="0.25">
      <c r="C16" s="12"/>
      <c r="D16" s="44"/>
    </row>
    <row r="17" spans="3:4" x14ac:dyDescent="0.25">
      <c r="C17" s="12"/>
    </row>
    <row r="18" spans="3:4" x14ac:dyDescent="0.25">
      <c r="C18" s="12"/>
      <c r="D18" s="44"/>
    </row>
    <row r="19" spans="3:4" x14ac:dyDescent="0.25">
      <c r="C19" s="12"/>
      <c r="D19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63DC-BEDF-DF4E-8DAF-641D03CE1478}">
  <dimension ref="A1:E5"/>
  <sheetViews>
    <sheetView workbookViewId="0">
      <selection activeCell="E29" sqref="E29"/>
    </sheetView>
  </sheetViews>
  <sheetFormatPr defaultColWidth="11" defaultRowHeight="15.75" x14ac:dyDescent="0.25"/>
  <cols>
    <col min="1" max="1" width="5.875" bestFit="1" customWidth="1"/>
    <col min="2" max="2" width="13" bestFit="1" customWidth="1"/>
    <col min="3" max="3" width="12.875" bestFit="1" customWidth="1"/>
    <col min="4" max="4" width="12.375" bestFit="1" customWidth="1"/>
  </cols>
  <sheetData>
    <row r="1" spans="1:5" ht="16.5" thickBot="1" x14ac:dyDescent="0.3">
      <c r="A1" s="6" t="s">
        <v>2</v>
      </c>
      <c r="B1" s="6" t="s">
        <v>8</v>
      </c>
      <c r="C1" s="6" t="s">
        <v>3</v>
      </c>
      <c r="D1" s="6" t="s">
        <v>5</v>
      </c>
      <c r="E1" s="6" t="s">
        <v>6</v>
      </c>
    </row>
    <row r="2" spans="1:5" ht="16.5" thickBot="1" x14ac:dyDescent="0.3">
      <c r="A2" s="1">
        <v>1</v>
      </c>
      <c r="B2" s="1">
        <f>A2/5</f>
        <v>0.2</v>
      </c>
      <c r="C2" s="1">
        <v>1090204.44</v>
      </c>
      <c r="D2" s="1">
        <v>1545886.11</v>
      </c>
      <c r="E2" s="2">
        <f>(D2-C2)/D2</f>
        <v>0.29477053131682524</v>
      </c>
    </row>
    <row r="3" spans="1:5" ht="16.5" thickBot="1" x14ac:dyDescent="0.3">
      <c r="A3">
        <v>10</v>
      </c>
      <c r="B3" s="1">
        <f t="shared" ref="B3:B5" si="0">A3/5</f>
        <v>2</v>
      </c>
      <c r="C3">
        <v>3008815.69</v>
      </c>
      <c r="D3">
        <v>3635504.78</v>
      </c>
      <c r="E3" s="3">
        <f>(D3-C3)/D3</f>
        <v>0.17238021345690541</v>
      </c>
    </row>
    <row r="4" spans="1:5" ht="16.5" thickBot="1" x14ac:dyDescent="0.3">
      <c r="A4">
        <v>50</v>
      </c>
      <c r="B4" s="1">
        <f t="shared" si="0"/>
        <v>10</v>
      </c>
      <c r="C4">
        <v>10898959.82</v>
      </c>
      <c r="D4">
        <v>11224166.66</v>
      </c>
      <c r="E4" s="3">
        <f>(D4-C4)/D4</f>
        <v>2.8973807129838169E-2</v>
      </c>
    </row>
    <row r="5" spans="1:5" ht="16.5" thickBot="1" x14ac:dyDescent="0.3">
      <c r="A5" s="4">
        <v>100</v>
      </c>
      <c r="B5" s="1">
        <f t="shared" si="0"/>
        <v>20</v>
      </c>
      <c r="C5" s="4">
        <v>17550615.300000001</v>
      </c>
      <c r="D5" s="4">
        <v>21214436.780000001</v>
      </c>
      <c r="E5" s="5">
        <f>(D5-C5)/D5</f>
        <v>0.17270415981319304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2544-3681-45A8-A812-9AF90D6269D1}">
  <dimension ref="A1:H6"/>
  <sheetViews>
    <sheetView tabSelected="1" workbookViewId="0">
      <selection activeCell="K17" sqref="K17"/>
    </sheetView>
  </sheetViews>
  <sheetFormatPr defaultRowHeight="15.75" x14ac:dyDescent="0.25"/>
  <cols>
    <col min="1" max="1" width="4.5" style="51" bestFit="1" customWidth="1"/>
    <col min="2" max="2" width="5" style="51" bestFit="1" customWidth="1"/>
    <col min="3" max="3" width="5.375" style="51" bestFit="1" customWidth="1"/>
    <col min="4" max="4" width="12.25" style="51" bestFit="1" customWidth="1"/>
    <col min="5" max="5" width="10.375" style="51" bestFit="1" customWidth="1"/>
    <col min="6" max="6" width="11.875" style="51" bestFit="1" customWidth="1"/>
    <col min="7" max="7" width="10.875" style="51" bestFit="1" customWidth="1"/>
    <col min="8" max="8" width="4.125" style="51" bestFit="1" customWidth="1"/>
    <col min="9" max="16384" width="9" style="51"/>
  </cols>
  <sheetData>
    <row r="1" spans="1:8" s="51" customForma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41</v>
      </c>
      <c r="G1" s="48" t="s">
        <v>42</v>
      </c>
      <c r="H1" s="49" t="s">
        <v>43</v>
      </c>
    </row>
    <row r="2" spans="1:8" s="51" customFormat="1" x14ac:dyDescent="0.25">
      <c r="A2" s="50">
        <v>5</v>
      </c>
      <c r="B2" s="50">
        <v>200</v>
      </c>
      <c r="C2" s="50">
        <v>5</v>
      </c>
      <c r="D2" s="52">
        <v>1955943.3880487804</v>
      </c>
      <c r="E2" s="52">
        <v>439449.41029798071</v>
      </c>
      <c r="F2" s="50">
        <v>1957548.05</v>
      </c>
      <c r="G2" s="50">
        <v>414720.61</v>
      </c>
      <c r="H2" s="53">
        <f>(F2-D2)/F2</f>
        <v>8.1973055589601646E-4</v>
      </c>
    </row>
    <row r="3" spans="1:8" s="51" customFormat="1" x14ac:dyDescent="0.25">
      <c r="A3" s="50">
        <v>5</v>
      </c>
      <c r="B3" s="50">
        <v>200</v>
      </c>
      <c r="C3" s="50">
        <v>1</v>
      </c>
      <c r="D3" s="52">
        <v>1086270.3963636362</v>
      </c>
      <c r="E3" s="52">
        <v>85036.280974522015</v>
      </c>
      <c r="F3" s="50">
        <v>1086457.99</v>
      </c>
      <c r="G3" s="50">
        <v>80277.039999999994</v>
      </c>
      <c r="H3" s="53">
        <f t="shared" ref="H3:H6" si="0">(F3-D3)/F3</f>
        <v>1.7266533827391221E-4</v>
      </c>
    </row>
    <row r="4" spans="1:8" s="51" customFormat="1" x14ac:dyDescent="0.25">
      <c r="A4" s="50">
        <v>5</v>
      </c>
      <c r="B4" s="50">
        <v>200</v>
      </c>
      <c r="C4" s="50">
        <v>10</v>
      </c>
      <c r="D4" s="52">
        <v>3034361.7538095238</v>
      </c>
      <c r="E4" s="52">
        <v>665293.44235687994</v>
      </c>
      <c r="F4" s="50">
        <v>3035110.9</v>
      </c>
      <c r="G4" s="50">
        <v>662031.48</v>
      </c>
      <c r="H4" s="53">
        <f t="shared" si="0"/>
        <v>2.4682662846887678E-4</v>
      </c>
    </row>
    <row r="5" spans="1:8" s="51" customFormat="1" x14ac:dyDescent="0.25">
      <c r="A5" s="50">
        <v>5</v>
      </c>
      <c r="B5" s="50">
        <v>200</v>
      </c>
      <c r="C5" s="50">
        <v>50</v>
      </c>
      <c r="D5" s="52">
        <v>11251648.610882353</v>
      </c>
      <c r="E5" s="52">
        <v>3565583.2479142281</v>
      </c>
      <c r="F5" s="50">
        <v>11540820.630000001</v>
      </c>
      <c r="G5" s="50">
        <v>3539779.89</v>
      </c>
      <c r="H5" s="53">
        <f t="shared" si="0"/>
        <v>2.5056452083308027E-2</v>
      </c>
    </row>
    <row r="6" spans="1:8" s="51" customFormat="1" x14ac:dyDescent="0.25">
      <c r="A6" s="50">
        <v>5</v>
      </c>
      <c r="B6" s="50">
        <v>200</v>
      </c>
      <c r="C6" s="50">
        <v>100</v>
      </c>
      <c r="D6" s="52">
        <v>17572560.176125001</v>
      </c>
      <c r="E6" s="52">
        <v>7497383.8214440905</v>
      </c>
      <c r="F6" s="50">
        <v>17576887.969999999</v>
      </c>
      <c r="G6" s="50">
        <v>7565576.8200000003</v>
      </c>
      <c r="H6" s="53">
        <f t="shared" si="0"/>
        <v>2.462207122435022E-4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algorithm</vt:lpstr>
      <vt:lpstr>oos</vt:lpstr>
      <vt:lpstr>comp_cost</vt:lpstr>
      <vt:lpstr>fixed_cost_sensitivy</vt:lpstr>
      <vt:lpstr>purchase_cost_sensitivity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2024-03-19T02:02:13Z</dcterms:created>
  <dcterms:modified xsi:type="dcterms:W3CDTF">2024-03-26T13:59:05Z</dcterms:modified>
</cp:coreProperties>
</file>