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14355" windowHeight="7875" tabRatio="810" activeTab="3"/>
  </bookViews>
  <sheets>
    <sheet name="Payments" sheetId="1" r:id="rId1"/>
    <sheet name="YEAR 13-14" sheetId="2" r:id="rId2"/>
    <sheet name="pendings" sheetId="3" r:id="rId3"/>
    <sheet name="MAR14" sheetId="8" r:id="rId4"/>
  </sheets>
  <calcPr calcId="144525"/>
</workbook>
</file>

<file path=xl/calcChain.xml><?xml version="1.0" encoding="utf-8"?>
<calcChain xmlns="http://schemas.openxmlformats.org/spreadsheetml/2006/main">
  <c r="Q2" i="3" l="1"/>
  <c r="D232" i="2" l="1"/>
  <c r="D237" i="2" s="1"/>
  <c r="G230" i="2"/>
  <c r="G232" i="2" s="1"/>
  <c r="G12" i="8"/>
  <c r="D17" i="8"/>
  <c r="D12" i="8" l="1"/>
  <c r="AA44" i="1" l="1"/>
  <c r="Q3" i="3"/>
  <c r="Q4" i="3"/>
  <c r="Q5" i="3"/>
  <c r="Q6" i="3"/>
  <c r="Q7" i="3"/>
  <c r="Q8" i="3"/>
  <c r="Q9" i="3"/>
  <c r="Q11" i="3"/>
  <c r="Q12" i="3"/>
  <c r="Q14" i="3"/>
  <c r="Q16" i="3"/>
  <c r="Q17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P42" i="3"/>
  <c r="F214" i="2"/>
  <c r="G10" i="8"/>
  <c r="D216" i="2"/>
  <c r="D215" i="2"/>
  <c r="D214" i="2"/>
  <c r="D220" i="2" s="1"/>
  <c r="Y44" i="1" l="1"/>
  <c r="O42" i="3"/>
  <c r="F196" i="2"/>
  <c r="D204" i="2"/>
  <c r="W44" i="1" l="1"/>
  <c r="N42" i="3"/>
  <c r="F173" i="2"/>
  <c r="F155" i="2"/>
  <c r="D184" i="2"/>
  <c r="G172" i="2"/>
  <c r="U44" i="1" l="1"/>
  <c r="M42" i="3"/>
  <c r="D162" i="2"/>
  <c r="D154" i="2"/>
  <c r="G149" i="2"/>
  <c r="S44" i="1" l="1"/>
  <c r="L42" i="3"/>
  <c r="D141" i="2"/>
  <c r="G128" i="2"/>
  <c r="Q44" i="1" l="1"/>
  <c r="K42" i="3"/>
  <c r="D110" i="2"/>
  <c r="D120" i="2" s="1"/>
  <c r="G109" i="2"/>
  <c r="O44" i="1" l="1"/>
  <c r="J42" i="3"/>
  <c r="D91" i="2"/>
  <c r="D101" i="2" s="1"/>
  <c r="E69" i="2"/>
  <c r="E81" i="2" s="1"/>
  <c r="H52" i="2"/>
  <c r="E51" i="2"/>
  <c r="E50" i="2"/>
  <c r="E49" i="2"/>
  <c r="H34" i="2"/>
  <c r="E30" i="2"/>
  <c r="E34" i="2" s="1"/>
  <c r="E57" i="2" l="1"/>
  <c r="M44" i="1"/>
  <c r="I42" i="3"/>
  <c r="K44" i="1" l="1"/>
  <c r="H42" i="3"/>
  <c r="I44" i="1" l="1"/>
  <c r="G42" i="3"/>
  <c r="G44" i="1" l="1"/>
  <c r="F42" i="3"/>
  <c r="H14" i="2"/>
  <c r="E11" i="2" l="1"/>
  <c r="E44" i="1" l="1"/>
  <c r="D44" i="1"/>
  <c r="D42" i="3"/>
  <c r="Q42" i="3" s="1"/>
  <c r="AB44" i="1" l="1"/>
  <c r="AB51" i="1" s="1"/>
  <c r="I7" i="2"/>
  <c r="I9" i="2" s="1"/>
  <c r="AF46" i="3" l="1"/>
  <c r="E16" i="2" l="1"/>
</calcChain>
</file>

<file path=xl/sharedStrings.xml><?xml version="1.0" encoding="utf-8"?>
<sst xmlns="http://schemas.openxmlformats.org/spreadsheetml/2006/main" count="579" uniqueCount="309">
  <si>
    <t>OZONE CO-OP. HOUSING SOCIETY LTD., SANT NAGAR, LOHEGAON -PUNE 47</t>
  </si>
  <si>
    <t>Sr.No.</t>
  </si>
  <si>
    <t>FLAT No.</t>
  </si>
  <si>
    <t>OWNER’S NAME</t>
  </si>
  <si>
    <t>SOCIETY CHARGES Rs.FOR THE MONTH OF APRIL</t>
  </si>
  <si>
    <t>FOR APRIL MONTH-PAID ON DATE</t>
  </si>
  <si>
    <t>SOCIETY CHARGES Rs.FOR THE MONTH OF MAY</t>
  </si>
  <si>
    <t>FOR MAY MONTH-PAID ON DATE</t>
  </si>
  <si>
    <t>SOCIETY CHARGES Rs.FOR THE MONTH OF JUNE</t>
  </si>
  <si>
    <t>FOR JUNE MONTH-PAID ON DATE</t>
  </si>
  <si>
    <t>SOCIETY CHARGES Rs.FOR THE MONTH OF JULY</t>
  </si>
  <si>
    <t>FOR JULY MONTH-PAID ON DATE</t>
  </si>
  <si>
    <t>SOCIETY CHARGES Rs.FOR THE MONTH OF AUG</t>
  </si>
  <si>
    <t>FORAUG MONTH-PAID ON DATE</t>
  </si>
  <si>
    <t>SOCIETY CHARGES Rs.FOR THE MONTH OFSEP</t>
  </si>
  <si>
    <t>FOR SEP MONTH-PAID ON DATE</t>
  </si>
  <si>
    <t>SOCIETY CHARGES Rs.FOR THE MONTH OF OCT</t>
  </si>
  <si>
    <t>FOR OCT MONTH-PAID ON DATE</t>
  </si>
  <si>
    <t>SOCIETY CHARGES Rs.FOR THE MONTH OF NOV</t>
  </si>
  <si>
    <t>FOR NOV MONTH-PAID ON DATE</t>
  </si>
  <si>
    <t>SOCIETY CHARGES Rs.FOR THE MONTH OF DEC</t>
  </si>
  <si>
    <t>FOR DEC MONTH-PAID ON DATE</t>
  </si>
  <si>
    <t>SOCIETY CHARGES Rs.FOR THE MONTH OF JAN</t>
  </si>
  <si>
    <t>FOR JAN MONTH-PAID ON DATE</t>
  </si>
  <si>
    <t>SOCIETY CHARGES Rs.FOR THE MONTH OF FEB</t>
  </si>
  <si>
    <t>FOR FEB MONTH-PAID ON DATE</t>
  </si>
  <si>
    <t>SOCIETY CHARGES Rs.FOR THE MONTH OF MAR</t>
  </si>
  <si>
    <t>FOR MAR MONTH-PAID ON DATE</t>
  </si>
  <si>
    <t>A-101</t>
  </si>
  <si>
    <t>SAMBHAJI A. GARUD</t>
  </si>
  <si>
    <t>A-102</t>
  </si>
  <si>
    <t>SMT. MANGAL N. GARUD</t>
  </si>
  <si>
    <t>A-103</t>
  </si>
  <si>
    <t>ARJUN D. GARUD</t>
  </si>
  <si>
    <t>A-104</t>
  </si>
  <si>
    <t>SMT. KAMAL V. GARUD</t>
  </si>
  <si>
    <t>A-105</t>
  </si>
  <si>
    <t>NAMDEV D. GARUD</t>
  </si>
  <si>
    <t>A-106</t>
  </si>
  <si>
    <t>SADAN G. GHORPADE</t>
  </si>
  <si>
    <t>A-201</t>
  </si>
  <si>
    <t>BABULAL C PARIHAR(MALI)</t>
  </si>
  <si>
    <t>A-202</t>
  </si>
  <si>
    <t>PATIL SACHIT R.</t>
  </si>
  <si>
    <t>A-203</t>
  </si>
  <si>
    <t>ANUPAM A. BHATTACHARJEE</t>
  </si>
  <si>
    <t>A-204</t>
  </si>
  <si>
    <t>PRAMOD D. JADIYAR</t>
  </si>
  <si>
    <t>A-205</t>
  </si>
  <si>
    <t>VINOD SINGH NEGI</t>
  </si>
  <si>
    <t>A-206</t>
  </si>
  <si>
    <t>BHAVE D.G.</t>
  </si>
  <si>
    <t>A-301</t>
  </si>
  <si>
    <t xml:space="preserve">AMIT P. ZANJURNE </t>
  </si>
  <si>
    <t>A-302</t>
  </si>
  <si>
    <t>MRS. KAMLESH VERMA</t>
  </si>
  <si>
    <t>A-303</t>
  </si>
  <si>
    <t>AMOL V. PAWAR</t>
  </si>
  <si>
    <t>A-304</t>
  </si>
  <si>
    <t>ANIL SHIVAJI GAIKWAD</t>
  </si>
  <si>
    <t>A-305</t>
  </si>
  <si>
    <t>YASHWANT G. NIKAM</t>
  </si>
  <si>
    <t>A-306</t>
  </si>
  <si>
    <t>MRS. RATNAMALA D. BHOR</t>
  </si>
  <si>
    <t>A-401</t>
  </si>
  <si>
    <t>NADGAUDA NARSINGHRAO B.</t>
  </si>
  <si>
    <t>A-402</t>
  </si>
  <si>
    <t>ANANDKUMAR K. JAISWAL</t>
  </si>
  <si>
    <t>A-403</t>
  </si>
  <si>
    <t>A-404</t>
  </si>
  <si>
    <t>SUDHIRKUMAR SHARMA</t>
  </si>
  <si>
    <t>A-405</t>
  </si>
  <si>
    <t>ANIL SALVI</t>
  </si>
  <si>
    <t>A-406</t>
  </si>
  <si>
    <t>VILAS K. BHOR</t>
  </si>
  <si>
    <t>B-101</t>
  </si>
  <si>
    <t>RAVINDRA D. BHONGALE</t>
  </si>
  <si>
    <t>B-102</t>
  </si>
  <si>
    <t>PRAVIN B. KAMTHE</t>
  </si>
  <si>
    <t>B-103</t>
  </si>
  <si>
    <t>PRITAM S. RAWOOL</t>
  </si>
  <si>
    <t>B-104</t>
  </si>
  <si>
    <t>B-201</t>
  </si>
  <si>
    <t>RANBIR SINGH RATTAN/ RAVINDER KAUR</t>
  </si>
  <si>
    <t>B-202</t>
  </si>
  <si>
    <t>RANGNATH B. BANDGAR</t>
  </si>
  <si>
    <t>B-203</t>
  </si>
  <si>
    <t>KISHOR M. PATIL</t>
  </si>
  <si>
    <t>B-204</t>
  </si>
  <si>
    <t>AJAYKUMAR SINGH</t>
  </si>
  <si>
    <t>B-301</t>
  </si>
  <si>
    <t>ASHWINKUMAR SHUKLA</t>
  </si>
  <si>
    <t>B-302</t>
  </si>
  <si>
    <t>BALASAHEB V. HARGUDE</t>
  </si>
  <si>
    <t>B-303</t>
  </si>
  <si>
    <t>KAMLESH M. PACHARNE</t>
  </si>
  <si>
    <t>B-304</t>
  </si>
  <si>
    <t>B-401</t>
  </si>
  <si>
    <t>BHIKAJI K. BHOR</t>
  </si>
  <si>
    <t>B-402</t>
  </si>
  <si>
    <t>UMESH S. MAGAR</t>
  </si>
  <si>
    <t>B-403</t>
  </si>
  <si>
    <t>RAMESH B. RODE</t>
  </si>
  <si>
    <t>B-404</t>
  </si>
  <si>
    <t>AJAY H. BORKAR</t>
  </si>
  <si>
    <t>Total collection</t>
  </si>
  <si>
    <t>Sr. No</t>
  </si>
  <si>
    <t>DATE</t>
  </si>
  <si>
    <t>ITEM</t>
  </si>
  <si>
    <t>NO/SIZE</t>
  </si>
  <si>
    <t>AMOUNT(Rs.)</t>
  </si>
  <si>
    <t>SL NO.</t>
  </si>
  <si>
    <t>PREVIOUS DUES</t>
  </si>
  <si>
    <t>Total DUE AS ON DATE</t>
  </si>
  <si>
    <t>LAST YEAR CONTRIBUTION</t>
  </si>
  <si>
    <t xml:space="preserve">GARBAGE PICKING CHARGES FOR MAR MONTH </t>
  </si>
  <si>
    <t>PAYMENTto vishal services 1 SECURITY GUARDS</t>
  </si>
  <si>
    <t>PAYMENT to vitthal 1 SECURITY GUARDS</t>
  </si>
  <si>
    <t>ASHWINI KUMAR SHUKLA</t>
  </si>
  <si>
    <t>SUMIT KAUL</t>
  </si>
  <si>
    <t>UMESH S MAGAR</t>
  </si>
  <si>
    <t>spl contr for solar repair</t>
  </si>
  <si>
    <t>solar repair contr</t>
  </si>
  <si>
    <t>DUE AMT</t>
  </si>
  <si>
    <t>PAID ON 16/02</t>
  </si>
  <si>
    <t>paid on27/02</t>
  </si>
  <si>
    <t xml:space="preserve">                       EXPENDITURE FOR THE MONTH OF APR 2013</t>
  </si>
  <si>
    <t>c/f exp as on 31/03/2013-898638</t>
  </si>
  <si>
    <t>total income till31/03/2013</t>
  </si>
  <si>
    <t>total exp till31/03/2013</t>
  </si>
  <si>
    <t>bal</t>
  </si>
  <si>
    <t>bank bal</t>
  </si>
  <si>
    <t>cash in hand</t>
  </si>
  <si>
    <t>FLAT NO</t>
  </si>
  <si>
    <t>OWNERS NAME</t>
  </si>
  <si>
    <t>PREVIOUS YR C/F AMT</t>
  </si>
  <si>
    <t>TOTAL BAL</t>
  </si>
  <si>
    <t>MAR</t>
  </si>
  <si>
    <t>SOLAR REPAIR FINAL PAYMENT</t>
  </si>
  <si>
    <t>MSEB BILL PAYMENT FOR MAR 2013</t>
  </si>
  <si>
    <t>PURCASE OF SOLAR TUBE 10 NO.</t>
  </si>
  <si>
    <t>SAGAR RAINA</t>
  </si>
  <si>
    <t>OWNERSHIP OF FLAT B-302 TRF TO SAGAR RAINA FROM APR2013</t>
  </si>
  <si>
    <t>18/04/2013</t>
  </si>
  <si>
    <t>payment  for water tanker mar2013</t>
  </si>
  <si>
    <t>107 tanker</t>
  </si>
  <si>
    <t>PAYMENT to vitthal 1 SECURITY GUARDS advance</t>
  </si>
  <si>
    <t>apr</t>
  </si>
  <si>
    <t>misc receipt shifting and party</t>
  </si>
  <si>
    <t>c/f exp as on 30/04/2013-60885</t>
  </si>
  <si>
    <t xml:space="preserve">                       EXPENDITURE FOR THE MONTH OF MAY 2013</t>
  </si>
  <si>
    <t>APR</t>
  </si>
  <si>
    <t>PAYMENT to vitthal 1 SECURITY GUARDS BAL OF PAY</t>
  </si>
  <si>
    <t>PLUMBER VISIT CHRGS FOR PIPE LEAKING AT TERRACE</t>
  </si>
  <si>
    <t>supplimentry bill for security of mseb meter</t>
  </si>
  <si>
    <t>paid 10/05/2013</t>
  </si>
  <si>
    <t>paid on 13/05/2013</t>
  </si>
  <si>
    <t>labour payment for terrace cleaning</t>
  </si>
  <si>
    <t>nylon rope for dustbin securing</t>
  </si>
  <si>
    <t>80 trips</t>
  </si>
  <si>
    <t>CFL TUBE FOR PARKING AREA</t>
  </si>
  <si>
    <t>8 NO.</t>
  </si>
  <si>
    <t>tempo fare for steel chairs</t>
  </si>
  <si>
    <t>elecreician visit chrgs for parking lights</t>
  </si>
  <si>
    <t xml:space="preserve">                       EXPENDITURE FOR THE MONTH OF JUN 2013</t>
  </si>
  <si>
    <t>SOCIETY CHARGES Rs.FOR THE MONTH OF JUN</t>
  </si>
  <si>
    <t xml:space="preserve">GARBAGE PICKING CHARGES FOR MAY MONTH </t>
  </si>
  <si>
    <t>MAY</t>
  </si>
  <si>
    <t xml:space="preserve">GARBAGE PICKING CHARGES FOR APR MONTH </t>
  </si>
  <si>
    <t>MAY &amp;JUN</t>
  </si>
  <si>
    <t>MSEB BILL PAYMENT FOR MAY 2013</t>
  </si>
  <si>
    <t>AUCION PAYMENT FOR STEEL CHAIRS</t>
  </si>
  <si>
    <t>7 NOS</t>
  </si>
  <si>
    <t>Diesel for DG set</t>
  </si>
  <si>
    <t>20 ltr</t>
  </si>
  <si>
    <t>stationary-receipt book</t>
  </si>
  <si>
    <t>5 no</t>
  </si>
  <si>
    <t>water tank cleaning charges</t>
  </si>
  <si>
    <t>9 tank</t>
  </si>
  <si>
    <t>Locks for water tank</t>
  </si>
  <si>
    <t xml:space="preserve">2 no </t>
  </si>
  <si>
    <t>payment  for water tanker May2013</t>
  </si>
  <si>
    <t>87 tanker</t>
  </si>
  <si>
    <t>payment  for water tanker Apr2013</t>
  </si>
  <si>
    <t>MSEB BILL PAYMENT FOR APR 2013</t>
  </si>
  <si>
    <t>c/f exp as on 31/05/2013-98800</t>
  </si>
  <si>
    <t>c/f exp as on 30/06/2013-151725</t>
  </si>
  <si>
    <t xml:space="preserve">                       EXPENDITURE FOR THE MONTH OF JUL 2013</t>
  </si>
  <si>
    <t>SOCIETY CHARGES Rs.FOR THE MONTH OF JUL</t>
  </si>
  <si>
    <t>MSEB BILL PAYMENT FOR jun 2013</t>
  </si>
  <si>
    <t>JUN</t>
  </si>
  <si>
    <t>brooms soop for cleaning</t>
  </si>
  <si>
    <t>electrician visit &amp;CM SWITCH B WING fitting</t>
  </si>
  <si>
    <t>payment  for water tanker JUN 2013</t>
  </si>
  <si>
    <t>86 TANKER</t>
  </si>
  <si>
    <t xml:space="preserve"> PAYMENT FOR GARBAGE CAGE</t>
  </si>
  <si>
    <t>BLEACHING PDR</t>
  </si>
  <si>
    <t>PAID ON 07/07/2013</t>
  </si>
  <si>
    <t>ADDITIONAL GUARD FOR REP OF VITTHAL 2 DAYS</t>
  </si>
  <si>
    <t>pd on 15/07/2013</t>
  </si>
  <si>
    <t>JUL</t>
  </si>
  <si>
    <t>plant and labour chrgs (1200+700)</t>
  </si>
  <si>
    <t>c/f exp as on 31/07/2013-202610</t>
  </si>
  <si>
    <t xml:space="preserve">                       EXPENDITURE FOR THE MONTH OF AUG 2013</t>
  </si>
  <si>
    <t>MSEB BILL PAYMENT FOR JUL 2013</t>
  </si>
  <si>
    <t>SECURITY VISHAL TILL 20/07/2013</t>
  </si>
  <si>
    <t>SECURITY BAHADUR FROM 21/07/2013</t>
  </si>
  <si>
    <t xml:space="preserve"> PAYMENT FOR GARBAGE PICKER</t>
  </si>
  <si>
    <t>pd on02/08/2013</t>
  </si>
  <si>
    <t>paid on 10/08/2013</t>
  </si>
  <si>
    <t>payment  for water tanker JUL 2013</t>
  </si>
  <si>
    <t>86 TRIPS</t>
  </si>
  <si>
    <t>pd on11/08/2013</t>
  </si>
  <si>
    <t>Independence day celeberation</t>
  </si>
  <si>
    <t xml:space="preserve">                       EXPENDITURE FOR THE MONTH OF SEP 2013</t>
  </si>
  <si>
    <t>c/f exp as on 31/08/2013-239300</t>
  </si>
  <si>
    <t>SOCIETY CHARGES Rs.FOR THE MONTH OF SEP</t>
  </si>
  <si>
    <t>SECURITY VITTHAL PAY FOR AUG 2013</t>
  </si>
  <si>
    <t>MSEB BILL PAYMENT FORAUG 2013</t>
  </si>
  <si>
    <t>TRF FEE FROM SAGAR RAINA</t>
  </si>
  <si>
    <t>84 trips</t>
  </si>
  <si>
    <t>SECURITY BAHADUR for AUG13</t>
  </si>
  <si>
    <t xml:space="preserve">                       EXPENDITURE FOR THE MONTH OF OCT 2013</t>
  </si>
  <si>
    <t>c/f exp as on 30/09/2013-276000</t>
  </si>
  <si>
    <t>for sep</t>
  </si>
  <si>
    <t>MSEB BILL PAYMENT FOR SEP 2013</t>
  </si>
  <si>
    <t>SEP</t>
  </si>
  <si>
    <t>SECURITY VITTHAL PAY FOR SEP 2013</t>
  </si>
  <si>
    <t>SECURITY BAHADUR for SEP13</t>
  </si>
  <si>
    <t>payment  for water tanker AUG 2013</t>
  </si>
  <si>
    <t>electrician charges &amp; fittings</t>
  </si>
  <si>
    <t>oct</t>
  </si>
  <si>
    <t>electrician charges &amp; fittings motor wiring</t>
  </si>
  <si>
    <t>DIWALI BONUS TO VITTHAL</t>
  </si>
  <si>
    <t>DIWALI BONUS TO BAHADUR</t>
  </si>
  <si>
    <t xml:space="preserve">                       EXPENDITURE FOR THE MONTH OF NOV 2013</t>
  </si>
  <si>
    <t>c/f exp as on 31/10/2013-305273</t>
  </si>
  <si>
    <t xml:space="preserve"> PAYMENT/Diwali bonus FOR GARBAGE PICKER</t>
  </si>
  <si>
    <t>MSEB BILL PAYMENT FOR OCT 2013</t>
  </si>
  <si>
    <t>SECURITY VITTHAL PAY/BONUS FOROCT 2013</t>
  </si>
  <si>
    <t>SECURITY BAHADUR PAY &amp;BONUS for OCT13</t>
  </si>
  <si>
    <t>DIWALI SWEETS FOR WATCHMAN</t>
  </si>
  <si>
    <t>LABOUR PAY FOR CLEANING PREMISES</t>
  </si>
  <si>
    <t>DOOR CLOSURE FOR LIFT DOOR A WING</t>
  </si>
  <si>
    <t>torch for security</t>
  </si>
  <si>
    <t>water tanker sep(88)&amp; oct(91) trips</t>
  </si>
  <si>
    <t>179 trips</t>
  </si>
  <si>
    <t>advance pay for nov to vitthal security</t>
  </si>
  <si>
    <t xml:space="preserve">                       EXPENDITURE FOR THE MONTH OF DEC 2013</t>
  </si>
  <si>
    <t>c/f exp as on 30/11/2013-372818</t>
  </si>
  <si>
    <t>SOCIETY CHARGES Rs.FOR THE MONTH OFDEC</t>
  </si>
  <si>
    <t>NOV</t>
  </si>
  <si>
    <t>MSEB BILL PAYMENT FOR NOV 2013</t>
  </si>
  <si>
    <t>SECURITY VITTHAL bal PAY FOR nov 2013</t>
  </si>
  <si>
    <t>soc prop tax for2012-13</t>
  </si>
  <si>
    <t>2012-13</t>
  </si>
  <si>
    <t>SECURITY BAHADUR for nov 2013</t>
  </si>
  <si>
    <t>plumber charges</t>
  </si>
  <si>
    <t>naidgauda paid till mar 2014</t>
  </si>
  <si>
    <t>bandgar till feb2014</t>
  </si>
  <si>
    <t>garbage drum</t>
  </si>
  <si>
    <t>qty03</t>
  </si>
  <si>
    <t>CFL TUBES</t>
  </si>
  <si>
    <t>QTY05</t>
  </si>
  <si>
    <t>ADVANCE TO VITTHAL SECURITY</t>
  </si>
  <si>
    <t>LABOUR CHARGES FOR GARDENING</t>
  </si>
  <si>
    <t xml:space="preserve">                       EXPENDITURE FOR THE MONTH OF JAN 2014</t>
  </si>
  <si>
    <t>DEC</t>
  </si>
  <si>
    <t>MSEB BILL PAYMENT FOR DEC 2013</t>
  </si>
  <si>
    <t>SECURITY VITTHAL bal PAY FOR DEC 2013</t>
  </si>
  <si>
    <t>c/f exp as on 31/12/2013-</t>
  </si>
  <si>
    <t>labour charges for terrace cleaning</t>
  </si>
  <si>
    <t>TRF FEE FROM umesh magar</t>
  </si>
  <si>
    <t>plumber chrgs and material terrace B wing</t>
  </si>
  <si>
    <t>SECURITY VITTHAL ADV PAY FOR JAN 14</t>
  </si>
  <si>
    <t>DIESEL FOR DG SET</t>
  </si>
  <si>
    <t>20 LTR</t>
  </si>
  <si>
    <t xml:space="preserve">                       EXPENDITURE FOR THE MONTH OF FEB 2014</t>
  </si>
  <si>
    <t>c/f exp as on 31/01/2014-</t>
  </si>
  <si>
    <t>JAN</t>
  </si>
  <si>
    <t>MSEB BILL PAYMENT FORJAN 2014</t>
  </si>
  <si>
    <t>SECURITY VITTHAL bal PAY FOR JAN 2013</t>
  </si>
  <si>
    <t>SECURITY BAHADUR for JAN2014</t>
  </si>
  <si>
    <t>water tanker NOV 82 TRIPS</t>
  </si>
  <si>
    <t>82 TR</t>
  </si>
  <si>
    <t>water tanker DEC 80 TRIPS</t>
  </si>
  <si>
    <t>80TR</t>
  </si>
  <si>
    <t>water tankerJAN 62 TRIPS</t>
  </si>
  <si>
    <t>62 TR</t>
  </si>
  <si>
    <t>SECURITY VITTHAL ADV PAY FOR FEB 2014</t>
  </si>
  <si>
    <t>dist water of battery in DG SET</t>
  </si>
  <si>
    <t>12 BTL</t>
  </si>
  <si>
    <t>soc prop tax for2013-14</t>
  </si>
  <si>
    <t>13-14</t>
  </si>
  <si>
    <t>PROP TAX CONT FROM C WING</t>
  </si>
  <si>
    <t>c/f exp as on 28/02/2014</t>
  </si>
  <si>
    <t xml:space="preserve">                       EXPENDITURE FOR THE MONTH OF MAR 2014</t>
  </si>
  <si>
    <t>FEB</t>
  </si>
  <si>
    <t>MSEB BILL PAYMENT FOR FEB 2014</t>
  </si>
  <si>
    <t>SECURITY VITTHAL bal PAY FOR FEB 2014</t>
  </si>
  <si>
    <t>SECURITY BAHADUR for FEB 2014</t>
  </si>
  <si>
    <t>CFL FOR PARKING</t>
  </si>
  <si>
    <t>LIFT REPAIR CHARGES A AND B WING</t>
  </si>
  <si>
    <t>water tankerJAN 59 TRIPS</t>
  </si>
  <si>
    <t>SECURITY Bahadur ADV PAY FOR Mar 2014</t>
  </si>
  <si>
    <t>electric fitting &amp; labour charges</t>
  </si>
  <si>
    <t xml:space="preserve">holi celeberation </t>
  </si>
  <si>
    <t>electrical repair &amp; cfl rep in lift A wing</t>
  </si>
  <si>
    <t>200 PAID 09/01/2015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</si>
</sst>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;[Red]0"/>
    <numFmt numFmtId="166" formatCode="[$-409]d/mmm/yy;@"/>
    <numFmt numFmtId="167" formatCode="0.00;[Red]0.0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10"/>
      <color indexed="10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Verdana"/>
      <family val="2"/>
    </font>
    <font>
      <b/>
      <sz val="12"/>
      <color rgb="FFFF0000"/>
      <name val="Arial"/>
      <family val="2"/>
    </font>
    <font>
      <b/>
      <sz val="11"/>
      <color rgb="FFFF0000"/>
      <name val="Verdana"/>
      <family val="2"/>
    </font>
    <font>
      <b/>
      <sz val="11"/>
      <color rgb="FFC00000"/>
      <name val="Verdana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1"/>
    <xf numFmtId="0" fontId="2" fillId="0" borderId="1" xfId="1" applyFont="1" applyBorder="1" applyAlignment="1">
      <alignment vertical="top" wrapText="1"/>
    </xf>
    <xf numFmtId="0" fontId="3" fillId="0" borderId="1" xfId="1" applyFont="1" applyBorder="1"/>
    <xf numFmtId="0" fontId="3" fillId="0" borderId="0" xfId="1" applyFont="1"/>
    <xf numFmtId="0" fontId="3" fillId="0" borderId="2" xfId="1" applyFont="1" applyBorder="1"/>
    <xf numFmtId="0" fontId="3" fillId="0" borderId="3" xfId="1" applyFont="1" applyBorder="1"/>
    <xf numFmtId="0" fontId="3" fillId="0" borderId="4" xfId="1" applyFont="1" applyBorder="1"/>
    <xf numFmtId="0" fontId="3" fillId="0" borderId="6" xfId="1" applyFont="1" applyBorder="1"/>
    <xf numFmtId="0" fontId="3" fillId="0" borderId="7" xfId="1" applyFont="1" applyBorder="1"/>
    <xf numFmtId="0" fontId="3" fillId="0" borderId="5" xfId="1" applyFont="1" applyBorder="1"/>
    <xf numFmtId="0" fontId="3" fillId="0" borderId="9" xfId="1" applyFont="1" applyBorder="1"/>
    <xf numFmtId="0" fontId="3" fillId="0" borderId="10" xfId="1" applyFont="1" applyBorder="1"/>
    <xf numFmtId="0" fontId="3" fillId="0" borderId="11" xfId="1" applyFont="1" applyBorder="1"/>
    <xf numFmtId="0" fontId="3" fillId="0" borderId="12" xfId="1" applyFont="1" applyBorder="1"/>
    <xf numFmtId="0" fontId="3" fillId="0" borderId="13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0" xfId="1" applyFont="1" applyBorder="1"/>
    <xf numFmtId="0" fontId="3" fillId="0" borderId="17" xfId="1" applyFont="1" applyBorder="1"/>
    <xf numFmtId="0" fontId="3" fillId="0" borderId="18" xfId="1" applyFont="1" applyBorder="1"/>
    <xf numFmtId="0" fontId="2" fillId="0" borderId="19" xfId="1" applyFont="1" applyBorder="1" applyAlignment="1">
      <alignment vertical="top" wrapText="1"/>
    </xf>
    <xf numFmtId="0" fontId="4" fillId="0" borderId="10" xfId="1" applyFont="1" applyBorder="1"/>
    <xf numFmtId="0" fontId="3" fillId="0" borderId="0" xfId="1" applyFont="1" applyBorder="1" applyAlignment="1">
      <alignment horizontal="center"/>
    </xf>
    <xf numFmtId="0" fontId="3" fillId="0" borderId="20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6" fillId="0" borderId="1" xfId="1" applyFont="1" applyFill="1" applyBorder="1" applyAlignment="1">
      <alignment horizontal="center" vertical="top"/>
    </xf>
    <xf numFmtId="0" fontId="2" fillId="0" borderId="1" xfId="1" applyFont="1" applyBorder="1" applyAlignment="1">
      <alignment vertical="top"/>
    </xf>
    <xf numFmtId="0" fontId="6" fillId="0" borderId="1" xfId="1" applyFont="1" applyBorder="1" applyAlignment="1">
      <alignment horizontal="center" vertical="top" wrapText="1"/>
    </xf>
    <xf numFmtId="0" fontId="7" fillId="0" borderId="1" xfId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164" fontId="5" fillId="0" borderId="1" xfId="1" applyNumberFormat="1" applyFont="1" applyBorder="1" applyAlignment="1">
      <alignment horizontal="center" vertical="top"/>
    </xf>
    <xf numFmtId="164" fontId="3" fillId="0" borderId="14" xfId="1" applyNumberFormat="1" applyFont="1" applyBorder="1" applyAlignment="1">
      <alignment horizontal="center" vertical="center"/>
    </xf>
    <xf numFmtId="0" fontId="3" fillId="0" borderId="2" xfId="1" applyFont="1" applyFill="1" applyBorder="1"/>
    <xf numFmtId="164" fontId="3" fillId="0" borderId="1" xfId="1" applyNumberFormat="1" applyFont="1" applyFill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164" fontId="3" fillId="0" borderId="1" xfId="1" applyNumberFormat="1" applyFont="1" applyBorder="1"/>
    <xf numFmtId="164" fontId="3" fillId="0" borderId="3" xfId="1" applyNumberFormat="1" applyFont="1" applyBorder="1"/>
    <xf numFmtId="2" fontId="3" fillId="0" borderId="3" xfId="1" applyNumberFormat="1" applyFont="1" applyBorder="1" applyAlignment="1">
      <alignment horizontal="right"/>
    </xf>
    <xf numFmtId="2" fontId="3" fillId="0" borderId="7" xfId="1" applyNumberFormat="1" applyFont="1" applyBorder="1" applyAlignment="1">
      <alignment horizontal="right"/>
    </xf>
    <xf numFmtId="164" fontId="10" fillId="0" borderId="1" xfId="1" applyNumberFormat="1" applyFont="1" applyBorder="1"/>
    <xf numFmtId="0" fontId="10" fillId="0" borderId="14" xfId="1" applyFont="1" applyBorder="1"/>
    <xf numFmtId="0" fontId="10" fillId="0" borderId="3" xfId="1" applyFont="1" applyBorder="1"/>
    <xf numFmtId="2" fontId="10" fillId="0" borderId="3" xfId="1" applyNumberFormat="1" applyFont="1" applyBorder="1" applyAlignment="1">
      <alignment horizontal="right"/>
    </xf>
    <xf numFmtId="0" fontId="6" fillId="0" borderId="1" xfId="1" applyFont="1" applyFill="1" applyBorder="1" applyAlignment="1">
      <alignment horizontal="center" vertical="top" wrapText="1"/>
    </xf>
    <xf numFmtId="0" fontId="4" fillId="0" borderId="1" xfId="1" applyFont="1" applyBorder="1"/>
    <xf numFmtId="164" fontId="5" fillId="0" borderId="14" xfId="1" applyNumberFormat="1" applyFont="1" applyFill="1" applyBorder="1" applyAlignment="1">
      <alignment horizontal="center" vertical="center"/>
    </xf>
    <xf numFmtId="164" fontId="5" fillId="0" borderId="14" xfId="1" applyNumberFormat="1" applyFont="1" applyBorder="1" applyAlignment="1">
      <alignment horizontal="center" vertical="center"/>
    </xf>
    <xf numFmtId="0" fontId="5" fillId="0" borderId="0" xfId="1" applyFont="1"/>
    <xf numFmtId="0" fontId="3" fillId="0" borderId="5" xfId="1" applyFont="1" applyBorder="1" applyAlignment="1">
      <alignment vertical="top" wrapText="1"/>
    </xf>
    <xf numFmtId="0" fontId="3" fillId="0" borderId="5" xfId="1" applyFont="1" applyBorder="1" applyAlignment="1">
      <alignment horizontal="center" vertical="top" wrapText="1"/>
    </xf>
    <xf numFmtId="0" fontId="3" fillId="0" borderId="8" xfId="1" applyFont="1" applyBorder="1" applyAlignment="1">
      <alignment horizontal="center" vertical="top" wrapText="1"/>
    </xf>
    <xf numFmtId="0" fontId="3" fillId="0" borderId="4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 wrapText="1"/>
    </xf>
    <xf numFmtId="0" fontId="3" fillId="0" borderId="19" xfId="1" applyFont="1" applyBorder="1" applyAlignment="1">
      <alignment vertical="top" wrapText="1"/>
    </xf>
    <xf numFmtId="0" fontId="3" fillId="0" borderId="19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vertical="top" wrapText="1"/>
    </xf>
    <xf numFmtId="0" fontId="3" fillId="0" borderId="1" xfId="1" applyFont="1" applyBorder="1" applyAlignment="1">
      <alignment horizontal="center" vertical="top" wrapText="1"/>
    </xf>
    <xf numFmtId="0" fontId="3" fillId="0" borderId="1" xfId="1" applyFont="1" applyFill="1" applyBorder="1" applyAlignment="1">
      <alignment vertical="top" wrapText="1"/>
    </xf>
    <xf numFmtId="15" fontId="3" fillId="0" borderId="1" xfId="1" applyNumberFormat="1" applyFont="1" applyBorder="1" applyAlignment="1">
      <alignment horizontal="center" vertical="top" wrapText="1"/>
    </xf>
    <xf numFmtId="164" fontId="3" fillId="0" borderId="14" xfId="1" applyNumberFormat="1" applyFont="1" applyBorder="1" applyAlignment="1">
      <alignment horizontal="center" vertical="top" wrapText="1"/>
    </xf>
    <xf numFmtId="164" fontId="3" fillId="0" borderId="1" xfId="1" applyNumberFormat="1" applyFont="1" applyBorder="1" applyAlignment="1">
      <alignment horizontal="center" vertical="top" wrapText="1"/>
    </xf>
    <xf numFmtId="164" fontId="3" fillId="0" borderId="14" xfId="1" applyNumberFormat="1" applyFont="1" applyBorder="1" applyAlignment="1">
      <alignment horizontal="center" vertical="center" wrapText="1"/>
    </xf>
    <xf numFmtId="164" fontId="3" fillId="0" borderId="14" xfId="1" applyNumberFormat="1" applyFont="1" applyFill="1" applyBorder="1" applyAlignment="1">
      <alignment horizontal="center" vertical="top" wrapText="1"/>
    </xf>
    <xf numFmtId="164" fontId="3" fillId="0" borderId="1" xfId="1" applyNumberFormat="1" applyFont="1" applyFill="1" applyBorder="1" applyAlignment="1">
      <alignment horizontal="center" vertical="top" wrapText="1"/>
    </xf>
    <xf numFmtId="0" fontId="3" fillId="0" borderId="1" xfId="1" applyFont="1" applyFill="1" applyBorder="1" applyAlignment="1">
      <alignment horizontal="center" vertical="center" wrapText="1"/>
    </xf>
    <xf numFmtId="164" fontId="3" fillId="0" borderId="14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5" fontId="3" fillId="0" borderId="14" xfId="1" applyNumberFormat="1" applyFont="1" applyBorder="1" applyAlignment="1">
      <alignment horizontal="center" vertical="top" wrapText="1"/>
    </xf>
    <xf numFmtId="164" fontId="5" fillId="0" borderId="1" xfId="1" applyNumberFormat="1" applyFont="1" applyBorder="1" applyAlignment="1">
      <alignment horizontal="center" vertical="center"/>
    </xf>
    <xf numFmtId="0" fontId="11" fillId="0" borderId="0" xfId="0" applyFont="1"/>
    <xf numFmtId="0" fontId="6" fillId="0" borderId="1" xfId="3" applyFont="1" applyFill="1" applyBorder="1" applyAlignment="1">
      <alignment horizontal="center" vertical="top"/>
    </xf>
    <xf numFmtId="0" fontId="4" fillId="0" borderId="1" xfId="3" applyFont="1" applyBorder="1"/>
    <xf numFmtId="0" fontId="3" fillId="0" borderId="12" xfId="1" applyFont="1" applyBorder="1" applyAlignment="1">
      <alignment horizontal="center" vertical="top" wrapText="1"/>
    </xf>
    <xf numFmtId="164" fontId="5" fillId="0" borderId="14" xfId="1" applyNumberFormat="1" applyFont="1" applyBorder="1"/>
    <xf numFmtId="165" fontId="3" fillId="0" borderId="19" xfId="1" applyNumberFormat="1" applyFont="1" applyBorder="1" applyAlignment="1">
      <alignment horizontal="center" vertical="top" wrapText="1"/>
    </xf>
    <xf numFmtId="165" fontId="3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 vertical="top" wrapText="1"/>
    </xf>
    <xf numFmtId="164" fontId="3" fillId="0" borderId="19" xfId="1" applyNumberFormat="1" applyFont="1" applyBorder="1" applyAlignment="1">
      <alignment horizontal="center" vertical="top" wrapText="1"/>
    </xf>
    <xf numFmtId="0" fontId="3" fillId="0" borderId="2" xfId="0" applyFont="1" applyBorder="1"/>
    <xf numFmtId="166" fontId="3" fillId="0" borderId="1" xfId="1" applyNumberFormat="1" applyFont="1" applyBorder="1" applyAlignment="1">
      <alignment horizontal="center" vertical="top" wrapText="1"/>
    </xf>
    <xf numFmtId="0" fontId="3" fillId="0" borderId="3" xfId="1" applyFont="1" applyBorder="1" applyAlignment="1">
      <alignment horizontal="right"/>
    </xf>
    <xf numFmtId="166" fontId="3" fillId="0" borderId="14" xfId="1" applyNumberFormat="1" applyFont="1" applyBorder="1" applyAlignment="1">
      <alignment horizontal="center" vertical="top" wrapText="1"/>
    </xf>
    <xf numFmtId="165" fontId="3" fillId="0" borderId="14" xfId="1" applyNumberFormat="1" applyFont="1" applyBorder="1" applyAlignment="1">
      <alignment horizontal="center" vertical="center"/>
    </xf>
    <xf numFmtId="15" fontId="3" fillId="0" borderId="21" xfId="1" applyNumberFormat="1" applyFont="1" applyBorder="1" applyAlignment="1">
      <alignment horizontal="center" vertical="center" wrapText="1"/>
    </xf>
    <xf numFmtId="164" fontId="3" fillId="0" borderId="22" xfId="1" applyNumberFormat="1" applyFont="1" applyBorder="1" applyAlignment="1">
      <alignment horizontal="center" vertical="top" wrapText="1"/>
    </xf>
    <xf numFmtId="164" fontId="3" fillId="0" borderId="22" xfId="1" applyNumberFormat="1" applyFont="1" applyFill="1" applyBorder="1" applyAlignment="1">
      <alignment horizontal="center" vertical="center" wrapText="1"/>
    </xf>
    <xf numFmtId="164" fontId="3" fillId="0" borderId="22" xfId="1" applyNumberFormat="1" applyFont="1" applyBorder="1" applyAlignment="1">
      <alignment horizontal="center" vertical="center" wrapText="1"/>
    </xf>
    <xf numFmtId="164" fontId="5" fillId="0" borderId="21" xfId="1" applyNumberFormat="1" applyFont="1" applyBorder="1" applyAlignment="1">
      <alignment horizontal="center" vertical="center"/>
    </xf>
    <xf numFmtId="165" fontId="3" fillId="0" borderId="21" xfId="1" applyNumberFormat="1" applyFont="1" applyBorder="1" applyAlignment="1">
      <alignment horizontal="center"/>
    </xf>
    <xf numFmtId="165" fontId="11" fillId="0" borderId="0" xfId="0" applyNumberFormat="1" applyFont="1" applyAlignment="1">
      <alignment horizontal="center"/>
    </xf>
    <xf numFmtId="0" fontId="0" fillId="0" borderId="1" xfId="0" applyBorder="1"/>
    <xf numFmtId="0" fontId="12" fillId="0" borderId="0" xfId="0" applyFont="1"/>
    <xf numFmtId="165" fontId="5" fillId="0" borderId="14" xfId="1" applyNumberFormat="1" applyFont="1" applyBorder="1"/>
    <xf numFmtId="165" fontId="11" fillId="0" borderId="0" xfId="0" applyNumberFormat="1" applyFont="1"/>
    <xf numFmtId="0" fontId="13" fillId="0" borderId="0" xfId="0" applyFont="1"/>
    <xf numFmtId="165" fontId="4" fillId="0" borderId="14" xfId="1" applyNumberFormat="1" applyFont="1" applyBorder="1" applyAlignment="1">
      <alignment horizontal="center" vertical="center"/>
    </xf>
    <xf numFmtId="16" fontId="11" fillId="0" borderId="0" xfId="0" applyNumberFormat="1" applyFont="1"/>
    <xf numFmtId="165" fontId="9" fillId="0" borderId="1" xfId="1" applyNumberFormat="1" applyFont="1" applyBorder="1" applyAlignment="1">
      <alignment horizontal="center" vertical="center"/>
    </xf>
    <xf numFmtId="0" fontId="8" fillId="0" borderId="0" xfId="1" applyFont="1" applyBorder="1" applyAlignment="1">
      <alignment vertical="center"/>
    </xf>
    <xf numFmtId="0" fontId="1" fillId="0" borderId="0" xfId="1" applyFont="1"/>
    <xf numFmtId="0" fontId="6" fillId="0" borderId="23" xfId="1" applyFont="1" applyBorder="1" applyAlignment="1">
      <alignment horizontal="center" vertical="top" wrapText="1"/>
    </xf>
    <xf numFmtId="0" fontId="14" fillId="0" borderId="1" xfId="0" applyFont="1" applyBorder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" fillId="0" borderId="23" xfId="1" applyFont="1" applyBorder="1" applyAlignment="1">
      <alignment horizontal="center" vertical="top"/>
    </xf>
    <xf numFmtId="167" fontId="0" fillId="0" borderId="0" xfId="0" applyNumberFormat="1"/>
    <xf numFmtId="164" fontId="0" fillId="0" borderId="0" xfId="0" applyNumberFormat="1"/>
    <xf numFmtId="0" fontId="3" fillId="0" borderId="25" xfId="1" applyFont="1" applyBorder="1"/>
    <xf numFmtId="0" fontId="3" fillId="0" borderId="26" xfId="1" applyFont="1" applyBorder="1"/>
    <xf numFmtId="0" fontId="3" fillId="0" borderId="4" xfId="1" applyFont="1" applyBorder="1" applyAlignment="1">
      <alignment horizontal="center"/>
    </xf>
    <xf numFmtId="164" fontId="0" fillId="0" borderId="1" xfId="0" applyNumberFormat="1" applyBorder="1"/>
    <xf numFmtId="0" fontId="3" fillId="0" borderId="1" xfId="0" applyFont="1" applyBorder="1"/>
    <xf numFmtId="167" fontId="0" fillId="0" borderId="1" xfId="0" applyNumberFormat="1" applyBorder="1"/>
    <xf numFmtId="2" fontId="3" fillId="0" borderId="1" xfId="1" applyNumberFormat="1" applyFont="1" applyBorder="1" applyAlignment="1">
      <alignment horizontal="right"/>
    </xf>
    <xf numFmtId="166" fontId="3" fillId="0" borderId="14" xfId="1" applyNumberFormat="1" applyFont="1" applyBorder="1" applyAlignment="1">
      <alignment horizontal="center" wrapText="1"/>
    </xf>
    <xf numFmtId="164" fontId="15" fillId="0" borderId="1" xfId="0" applyNumberFormat="1" applyFont="1" applyBorder="1"/>
    <xf numFmtId="165" fontId="0" fillId="0" borderId="0" xfId="0" applyNumberFormat="1" applyAlignment="1">
      <alignment horizontal="left"/>
    </xf>
    <xf numFmtId="165" fontId="4" fillId="0" borderId="21" xfId="1" applyNumberFormat="1" applyFont="1" applyBorder="1" applyAlignment="1">
      <alignment vertical="center"/>
    </xf>
    <xf numFmtId="0" fontId="16" fillId="0" borderId="0" xfId="0" applyFont="1" applyAlignment="1"/>
    <xf numFmtId="165" fontId="16" fillId="0" borderId="0" xfId="0" applyNumberFormat="1" applyFont="1" applyAlignment="1"/>
    <xf numFmtId="166" fontId="0" fillId="0" borderId="0" xfId="0" applyNumberFormat="1"/>
    <xf numFmtId="166" fontId="3" fillId="0" borderId="1" xfId="0" applyNumberFormat="1" applyFont="1" applyBorder="1"/>
    <xf numFmtId="166" fontId="3" fillId="0" borderId="1" xfId="1" applyNumberFormat="1" applyFont="1" applyBorder="1"/>
    <xf numFmtId="0" fontId="3" fillId="0" borderId="29" xfId="1" applyFont="1" applyBorder="1"/>
    <xf numFmtId="0" fontId="4" fillId="0" borderId="0" xfId="1" applyFont="1" applyBorder="1"/>
    <xf numFmtId="0" fontId="3" fillId="0" borderId="30" xfId="1" applyFont="1" applyBorder="1" applyAlignment="1">
      <alignment horizontal="center"/>
    </xf>
    <xf numFmtId="166" fontId="0" fillId="0" borderId="1" xfId="0" applyNumberFormat="1" applyBorder="1"/>
    <xf numFmtId="2" fontId="0" fillId="0" borderId="1" xfId="0" applyNumberFormat="1" applyBorder="1"/>
    <xf numFmtId="0" fontId="3" fillId="0" borderId="1" xfId="1" applyFont="1" applyFill="1" applyBorder="1"/>
    <xf numFmtId="166" fontId="3" fillId="0" borderId="14" xfId="1" applyNumberFormat="1" applyFont="1" applyFill="1" applyBorder="1" applyAlignment="1">
      <alignment horizontal="center" wrapText="1"/>
    </xf>
    <xf numFmtId="0" fontId="16" fillId="0" borderId="0" xfId="0" applyFont="1" applyFill="1" applyBorder="1" applyAlignment="1"/>
    <xf numFmtId="164" fontId="17" fillId="0" borderId="1" xfId="1" applyNumberFormat="1" applyFont="1" applyBorder="1" applyAlignment="1">
      <alignment horizontal="center" vertical="center" wrapText="1"/>
    </xf>
    <xf numFmtId="164" fontId="17" fillId="0" borderId="1" xfId="1" applyNumberFormat="1" applyFon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14" fontId="0" fillId="0" borderId="1" xfId="0" applyNumberFormat="1" applyBorder="1"/>
    <xf numFmtId="164" fontId="3" fillId="0" borderId="1" xfId="1" applyNumberFormat="1" applyFont="1" applyBorder="1" applyAlignment="1">
      <alignment horizontal="center" vertical="center" wrapText="1"/>
    </xf>
    <xf numFmtId="0" fontId="18" fillId="0" borderId="0" xfId="1" applyFont="1" applyBorder="1" applyAlignment="1">
      <alignment vertical="center"/>
    </xf>
    <xf numFmtId="164" fontId="3" fillId="0" borderId="0" xfId="1" applyNumberFormat="1" applyFont="1" applyFill="1" applyBorder="1" applyAlignment="1">
      <alignment vertical="center" wrapText="1"/>
    </xf>
    <xf numFmtId="0" fontId="19" fillId="0" borderId="1" xfId="1" applyFont="1" applyBorder="1" applyAlignment="1">
      <alignment horizontal="center" vertical="top"/>
    </xf>
    <xf numFmtId="164" fontId="3" fillId="0" borderId="21" xfId="1" applyNumberFormat="1" applyFont="1" applyBorder="1" applyAlignment="1">
      <alignment horizontal="center" vertical="center" wrapText="1"/>
    </xf>
    <xf numFmtId="0" fontId="20" fillId="0" borderId="1" xfId="1" applyFont="1" applyBorder="1" applyAlignment="1">
      <alignment vertical="top"/>
    </xf>
    <xf numFmtId="0" fontId="20" fillId="0" borderId="1" xfId="1" applyFont="1" applyBorder="1" applyAlignment="1">
      <alignment vertical="top" wrapText="1"/>
    </xf>
    <xf numFmtId="0" fontId="21" fillId="0" borderId="1" xfId="3" applyFont="1" applyBorder="1"/>
    <xf numFmtId="0" fontId="22" fillId="0" borderId="23" xfId="1" applyFont="1" applyBorder="1" applyAlignment="1">
      <alignment horizontal="center" vertical="top" wrapText="1"/>
    </xf>
    <xf numFmtId="0" fontId="22" fillId="0" borderId="1" xfId="1" applyFont="1" applyBorder="1" applyAlignment="1">
      <alignment horizontal="center" vertical="top" wrapText="1"/>
    </xf>
    <xf numFmtId="0" fontId="22" fillId="0" borderId="1" xfId="1" applyFont="1" applyFill="1" applyBorder="1" applyAlignment="1">
      <alignment horizontal="center" vertical="top" wrapText="1"/>
    </xf>
    <xf numFmtId="0" fontId="21" fillId="0" borderId="1" xfId="1" applyFont="1" applyBorder="1"/>
    <xf numFmtId="0" fontId="20" fillId="0" borderId="23" xfId="1" applyFont="1" applyBorder="1" applyAlignment="1">
      <alignment vertical="top"/>
    </xf>
    <xf numFmtId="0" fontId="20" fillId="0" borderId="19" xfId="1" applyFont="1" applyBorder="1" applyAlignment="1">
      <alignment vertical="top" wrapText="1"/>
    </xf>
    <xf numFmtId="0" fontId="21" fillId="0" borderId="23" xfId="3" applyFont="1" applyBorder="1"/>
    <xf numFmtId="0" fontId="22" fillId="0" borderId="23" xfId="1" applyFont="1" applyFill="1" applyBorder="1" applyAlignment="1">
      <alignment horizontal="center" vertical="top" wrapText="1"/>
    </xf>
    <xf numFmtId="0" fontId="21" fillId="0" borderId="23" xfId="1" applyFont="1" applyBorder="1"/>
    <xf numFmtId="164" fontId="3" fillId="0" borderId="1" xfId="1" applyNumberFormat="1" applyFont="1" applyFill="1" applyBorder="1" applyAlignment="1">
      <alignment vertical="center" wrapText="1"/>
    </xf>
    <xf numFmtId="0" fontId="23" fillId="0" borderId="23" xfId="1" applyFont="1" applyBorder="1" applyAlignment="1">
      <alignment horizontal="center" vertical="top" wrapText="1"/>
    </xf>
    <xf numFmtId="0" fontId="17" fillId="0" borderId="1" xfId="1" applyFont="1" applyBorder="1" applyAlignment="1">
      <alignment horizontal="center" vertical="top"/>
    </xf>
    <xf numFmtId="164" fontId="17" fillId="0" borderId="0" xfId="1" applyNumberFormat="1" applyFont="1" applyBorder="1" applyAlignment="1">
      <alignment horizontal="center" vertical="center" wrapText="1"/>
    </xf>
    <xf numFmtId="166" fontId="17" fillId="0" borderId="0" xfId="1" applyNumberFormat="1" applyFont="1" applyBorder="1" applyAlignment="1">
      <alignment vertical="center" wrapText="1"/>
    </xf>
    <xf numFmtId="0" fontId="3" fillId="0" borderId="27" xfId="1" applyFont="1" applyFill="1" applyBorder="1" applyAlignment="1">
      <alignment vertical="top" wrapText="1"/>
    </xf>
    <xf numFmtId="0" fontId="3" fillId="0" borderId="0" xfId="1" applyFont="1" applyFill="1" applyBorder="1" applyAlignment="1">
      <alignment vertical="top" wrapText="1"/>
    </xf>
    <xf numFmtId="165" fontId="11" fillId="0" borderId="0" xfId="0" applyNumberFormat="1" applyFont="1" applyAlignment="1"/>
    <xf numFmtId="0" fontId="0" fillId="0" borderId="31" xfId="0" applyFill="1" applyBorder="1"/>
    <xf numFmtId="0" fontId="10" fillId="0" borderId="1" xfId="1" applyFont="1" applyBorder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0" fontId="3" fillId="0" borderId="28" xfId="1" applyFont="1" applyFill="1" applyBorder="1" applyAlignment="1">
      <alignment horizontal="center" vertical="top" wrapText="1"/>
    </xf>
    <xf numFmtId="0" fontId="3" fillId="0" borderId="27" xfId="1" applyFont="1" applyFill="1" applyBorder="1" applyAlignment="1">
      <alignment horizontal="center" vertical="top" wrapText="1"/>
    </xf>
    <xf numFmtId="0" fontId="3" fillId="0" borderId="0" xfId="1" applyFont="1" applyFill="1" applyBorder="1" applyAlignment="1">
      <alignment horizontal="center" vertical="top" wrapText="1"/>
    </xf>
    <xf numFmtId="0" fontId="3" fillId="0" borderId="24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</cellXfs>
  <cellStyles count="5">
    <cellStyle name="Normal" xfId="0" builtinId="0"/>
    <cellStyle name="Normal 2" xfId="1"/>
    <cellStyle name="Normal 3" xfId="3"/>
    <cellStyle name="Percent 2" xfId="2"/>
    <cellStyle name="Percent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2"/>
  <sheetViews>
    <sheetView topLeftCell="A31" zoomScaleNormal="100" workbookViewId="0">
      <selection activeCell="AB44" sqref="AB44"/>
    </sheetView>
  </sheetViews>
  <sheetFormatPr defaultRowHeight="15" x14ac:dyDescent="0.25"/>
  <cols>
    <col min="1" max="1" width="1.140625" customWidth="1"/>
    <col min="2" max="2" width="5.5703125" customWidth="1"/>
    <col min="3" max="3" width="25" customWidth="1"/>
    <col min="4" max="4" width="5.7109375" customWidth="1"/>
    <col min="5" max="5" width="5.85546875" customWidth="1"/>
    <col min="6" max="6" width="9.85546875" customWidth="1"/>
    <col min="7" max="7" width="6.140625" hidden="1" customWidth="1"/>
    <col min="8" max="8" width="2.28515625" hidden="1" customWidth="1"/>
    <col min="9" max="9" width="9.7109375" hidden="1" customWidth="1"/>
    <col min="10" max="10" width="10" hidden="1" customWidth="1"/>
    <col min="11" max="11" width="7.5703125" hidden="1" customWidth="1"/>
    <col min="12" max="12" width="10.28515625" hidden="1" customWidth="1"/>
    <col min="13" max="13" width="6.42578125" hidden="1" customWidth="1"/>
    <col min="14" max="14" width="10.5703125" hidden="1" customWidth="1"/>
    <col min="15" max="15" width="6.42578125" customWidth="1"/>
    <col min="16" max="16" width="10.7109375" hidden="1" customWidth="1"/>
    <col min="17" max="17" width="7.140625" hidden="1" customWidth="1"/>
    <col min="18" max="18" width="10.28515625" hidden="1" customWidth="1"/>
    <col min="19" max="19" width="6" hidden="1" customWidth="1"/>
    <col min="20" max="20" width="9.42578125" hidden="1" customWidth="1"/>
    <col min="21" max="21" width="11" hidden="1" customWidth="1"/>
    <col min="22" max="22" width="10" customWidth="1"/>
    <col min="24" max="24" width="12.5703125" bestFit="1" customWidth="1"/>
    <col min="26" max="26" width="10.7109375" bestFit="1" customWidth="1"/>
    <col min="28" max="28" width="12.140625" customWidth="1"/>
  </cols>
  <sheetData>
    <row r="1" spans="1:31" ht="15.75" thickBot="1" x14ac:dyDescent="0.3"/>
    <row r="2" spans="1:31" ht="15.75" thickBot="1" x14ac:dyDescent="0.3">
      <c r="A2" s="7"/>
      <c r="B2" s="13"/>
      <c r="C2" s="18" t="s">
        <v>0</v>
      </c>
      <c r="D2" s="18"/>
      <c r="E2" s="18"/>
      <c r="F2" s="18"/>
      <c r="G2" s="18"/>
      <c r="H2" s="18"/>
      <c r="I2" s="18"/>
      <c r="J2" s="8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73"/>
      <c r="AD2" s="73"/>
      <c r="AE2" s="73"/>
    </row>
    <row r="3" spans="1:31" ht="114.75" customHeight="1" thickBot="1" x14ac:dyDescent="0.3">
      <c r="A3" s="10" t="s">
        <v>1</v>
      </c>
      <c r="B3" s="51" t="s">
        <v>2</v>
      </c>
      <c r="C3" s="52" t="s">
        <v>3</v>
      </c>
      <c r="D3" s="52" t="s">
        <v>114</v>
      </c>
      <c r="E3" s="52" t="s">
        <v>4</v>
      </c>
      <c r="F3" s="52" t="s">
        <v>5</v>
      </c>
      <c r="G3" s="52" t="s">
        <v>6</v>
      </c>
      <c r="H3" s="53" t="s">
        <v>7</v>
      </c>
      <c r="I3" s="54" t="s">
        <v>8</v>
      </c>
      <c r="J3" s="53" t="s">
        <v>9</v>
      </c>
      <c r="K3" s="54" t="s">
        <v>10</v>
      </c>
      <c r="L3" s="55" t="s">
        <v>11</v>
      </c>
      <c r="M3" s="54" t="s">
        <v>12</v>
      </c>
      <c r="N3" s="55" t="s">
        <v>13</v>
      </c>
      <c r="O3" s="54" t="s">
        <v>14</v>
      </c>
      <c r="P3" s="55" t="s">
        <v>15</v>
      </c>
      <c r="Q3" s="54" t="s">
        <v>16</v>
      </c>
      <c r="R3" s="55" t="s">
        <v>17</v>
      </c>
      <c r="S3" s="54" t="s">
        <v>18</v>
      </c>
      <c r="T3" s="55" t="s">
        <v>19</v>
      </c>
      <c r="U3" s="54" t="s">
        <v>20</v>
      </c>
      <c r="V3" s="76" t="s">
        <v>21</v>
      </c>
      <c r="W3" s="60" t="s">
        <v>22</v>
      </c>
      <c r="X3" s="60" t="s">
        <v>23</v>
      </c>
      <c r="Y3" s="60" t="s">
        <v>24</v>
      </c>
      <c r="Z3" s="60" t="s">
        <v>25</v>
      </c>
      <c r="AA3" s="60" t="s">
        <v>26</v>
      </c>
      <c r="AB3" s="60" t="s">
        <v>27</v>
      </c>
      <c r="AC3" s="73"/>
      <c r="AD3" s="73"/>
      <c r="AE3" s="73"/>
    </row>
    <row r="4" spans="1:31" ht="25.5" x14ac:dyDescent="0.25">
      <c r="A4" s="9">
        <v>1</v>
      </c>
      <c r="B4" s="56" t="s">
        <v>28</v>
      </c>
      <c r="C4" s="56" t="s">
        <v>29</v>
      </c>
      <c r="D4" s="57">
        <v>1000</v>
      </c>
      <c r="E4" s="78">
        <v>1200</v>
      </c>
      <c r="F4" s="81">
        <v>41462</v>
      </c>
      <c r="G4" s="57">
        <v>1200</v>
      </c>
      <c r="H4" s="161">
        <v>41611</v>
      </c>
      <c r="I4" s="60">
        <v>1200</v>
      </c>
      <c r="J4" s="160">
        <v>41611</v>
      </c>
      <c r="K4" s="29">
        <v>1200</v>
      </c>
      <c r="L4" s="160">
        <v>41611</v>
      </c>
      <c r="M4" s="58">
        <v>1200</v>
      </c>
      <c r="N4" s="160">
        <v>41611</v>
      </c>
      <c r="O4" s="31">
        <v>1200</v>
      </c>
      <c r="P4" s="160">
        <v>41611</v>
      </c>
      <c r="Q4" s="31">
        <v>1200</v>
      </c>
      <c r="R4" s="34">
        <v>41736</v>
      </c>
      <c r="S4" s="31">
        <v>1200</v>
      </c>
      <c r="T4" s="34">
        <v>41736</v>
      </c>
      <c r="U4" s="58">
        <v>1200</v>
      </c>
      <c r="V4" s="34">
        <v>41736</v>
      </c>
      <c r="W4" s="31">
        <v>1200</v>
      </c>
      <c r="X4" s="34">
        <v>41736</v>
      </c>
      <c r="Y4" s="31">
        <v>1200</v>
      </c>
      <c r="Z4" s="30">
        <v>41771</v>
      </c>
      <c r="AA4" s="166">
        <v>1200</v>
      </c>
      <c r="AB4" s="30">
        <v>41771</v>
      </c>
      <c r="AC4" s="98" t="s">
        <v>308</v>
      </c>
      <c r="AD4" s="73"/>
      <c r="AE4" s="73"/>
    </row>
    <row r="5" spans="1:31" ht="25.5" x14ac:dyDescent="0.25">
      <c r="A5" s="5">
        <v>2</v>
      </c>
      <c r="B5" s="59" t="s">
        <v>30</v>
      </c>
      <c r="C5" s="59" t="s">
        <v>31</v>
      </c>
      <c r="D5" s="32">
        <v>1000</v>
      </c>
      <c r="E5" s="79">
        <v>1200</v>
      </c>
      <c r="F5" s="64">
        <v>41039</v>
      </c>
      <c r="G5" s="60">
        <v>1200</v>
      </c>
      <c r="H5" s="118">
        <v>41404</v>
      </c>
      <c r="I5" s="60">
        <v>1200</v>
      </c>
      <c r="J5" s="87">
        <v>41440</v>
      </c>
      <c r="K5" s="159">
        <v>1200</v>
      </c>
      <c r="L5" s="140">
        <v>41466</v>
      </c>
      <c r="M5" s="58">
        <v>1200</v>
      </c>
      <c r="N5" s="34">
        <v>41496</v>
      </c>
      <c r="O5" s="31">
        <v>1200</v>
      </c>
      <c r="P5" s="34">
        <v>41525</v>
      </c>
      <c r="Q5" s="31">
        <v>1200</v>
      </c>
      <c r="R5" s="34">
        <v>41563</v>
      </c>
      <c r="S5" s="31">
        <v>1200</v>
      </c>
      <c r="T5" s="34">
        <v>41649</v>
      </c>
      <c r="U5" s="58">
        <v>1200</v>
      </c>
      <c r="V5" s="49">
        <v>41649</v>
      </c>
      <c r="W5" s="31">
        <v>1200</v>
      </c>
      <c r="X5" s="30">
        <v>41338</v>
      </c>
      <c r="Y5" s="31">
        <v>1200</v>
      </c>
      <c r="Z5" s="30">
        <v>41703</v>
      </c>
      <c r="AA5" s="31">
        <v>1200</v>
      </c>
      <c r="AB5" s="30">
        <v>41741</v>
      </c>
      <c r="AC5" s="73"/>
      <c r="AD5" s="73"/>
      <c r="AE5" s="73"/>
    </row>
    <row r="6" spans="1:31" ht="25.5" x14ac:dyDescent="0.25">
      <c r="A6" s="5">
        <v>3</v>
      </c>
      <c r="B6" s="59" t="s">
        <v>32</v>
      </c>
      <c r="C6" s="59" t="s">
        <v>33</v>
      </c>
      <c r="D6" s="57">
        <v>0</v>
      </c>
      <c r="E6" s="80">
        <v>1200</v>
      </c>
      <c r="F6" s="34">
        <v>42040</v>
      </c>
      <c r="G6" s="57">
        <v>1200</v>
      </c>
      <c r="H6" s="34">
        <v>41399</v>
      </c>
      <c r="I6" s="60">
        <v>1200</v>
      </c>
      <c r="J6" s="34">
        <v>41436</v>
      </c>
      <c r="K6" s="29">
        <v>1200</v>
      </c>
      <c r="L6" s="34">
        <v>41497</v>
      </c>
      <c r="M6" s="58">
        <v>1200</v>
      </c>
      <c r="N6" s="34">
        <v>41519</v>
      </c>
      <c r="O6" s="31">
        <v>1200</v>
      </c>
      <c r="P6" s="34">
        <v>41519</v>
      </c>
      <c r="Q6" s="31">
        <v>1200</v>
      </c>
      <c r="R6" s="34">
        <v>41552</v>
      </c>
      <c r="S6" s="31">
        <v>1200</v>
      </c>
      <c r="T6" s="34">
        <v>41596</v>
      </c>
      <c r="U6" s="31">
        <v>1200</v>
      </c>
      <c r="V6" s="34">
        <v>41644</v>
      </c>
      <c r="W6" s="31">
        <v>1200</v>
      </c>
      <c r="X6" s="30">
        <v>41644</v>
      </c>
      <c r="Y6" s="31">
        <v>1200</v>
      </c>
      <c r="Z6" s="30">
        <v>41676</v>
      </c>
      <c r="AA6" s="31">
        <v>1200</v>
      </c>
      <c r="AB6" s="30">
        <v>41701</v>
      </c>
      <c r="AC6" s="73"/>
      <c r="AD6" s="73"/>
      <c r="AE6" s="73"/>
    </row>
    <row r="7" spans="1:31" ht="25.5" x14ac:dyDescent="0.25">
      <c r="A7" s="35">
        <v>4</v>
      </c>
      <c r="B7" s="61" t="s">
        <v>34</v>
      </c>
      <c r="C7" s="61" t="s">
        <v>35</v>
      </c>
      <c r="D7" s="57">
        <v>1000</v>
      </c>
      <c r="E7" s="78">
        <v>1200</v>
      </c>
      <c r="F7" s="67">
        <v>41407</v>
      </c>
      <c r="G7" s="60">
        <v>1200</v>
      </c>
      <c r="H7" s="133">
        <v>41440</v>
      </c>
      <c r="I7" s="60">
        <v>1200</v>
      </c>
      <c r="J7" s="142">
        <v>41473</v>
      </c>
      <c r="K7" s="29">
        <v>1200</v>
      </c>
      <c r="L7" s="157">
        <v>41525</v>
      </c>
      <c r="M7" s="58">
        <v>1200</v>
      </c>
      <c r="N7" s="34">
        <v>41567</v>
      </c>
      <c r="O7" s="31">
        <v>1200</v>
      </c>
      <c r="P7" s="37">
        <v>41580</v>
      </c>
      <c r="Q7" s="31">
        <v>1200</v>
      </c>
      <c r="R7" s="34">
        <v>41622</v>
      </c>
      <c r="S7" s="31">
        <v>1200</v>
      </c>
      <c r="T7" s="37">
        <v>41622</v>
      </c>
      <c r="U7" s="58">
        <v>1200</v>
      </c>
      <c r="V7" s="48">
        <v>41656</v>
      </c>
      <c r="W7" s="31">
        <v>1200</v>
      </c>
      <c r="X7" s="36">
        <v>41690</v>
      </c>
      <c r="Y7" s="31">
        <v>1200</v>
      </c>
      <c r="Z7" s="30">
        <v>41718</v>
      </c>
      <c r="AA7" s="31">
        <v>1200</v>
      </c>
      <c r="AB7" s="36">
        <v>41747</v>
      </c>
      <c r="AC7" s="73"/>
      <c r="AD7" s="73"/>
      <c r="AE7" s="73"/>
    </row>
    <row r="8" spans="1:31" ht="25.5" x14ac:dyDescent="0.25">
      <c r="A8" s="5">
        <v>5</v>
      </c>
      <c r="B8" s="59" t="s">
        <v>36</v>
      </c>
      <c r="C8" s="59" t="s">
        <v>37</v>
      </c>
      <c r="D8" s="32">
        <v>2000</v>
      </c>
      <c r="E8" s="79">
        <v>1200</v>
      </c>
      <c r="F8" s="64">
        <v>41039</v>
      </c>
      <c r="G8" s="57">
        <v>1200</v>
      </c>
      <c r="H8" s="64">
        <v>41039</v>
      </c>
      <c r="I8" s="60">
        <v>1200</v>
      </c>
      <c r="J8" s="30">
        <v>41686</v>
      </c>
      <c r="K8" s="29">
        <v>1200</v>
      </c>
      <c r="L8" s="30">
        <v>41686</v>
      </c>
      <c r="M8" s="58">
        <v>1200</v>
      </c>
      <c r="N8" s="30">
        <v>41686</v>
      </c>
      <c r="O8" s="31">
        <v>1200</v>
      </c>
      <c r="P8" s="30">
        <v>41686</v>
      </c>
      <c r="Q8" s="31">
        <v>1200</v>
      </c>
      <c r="R8" s="30">
        <v>41686</v>
      </c>
      <c r="S8" s="31">
        <v>1200</v>
      </c>
      <c r="T8" s="36">
        <v>41711</v>
      </c>
      <c r="U8" s="58">
        <v>1200</v>
      </c>
      <c r="V8" s="36">
        <v>41711</v>
      </c>
      <c r="W8" s="31">
        <v>1200</v>
      </c>
      <c r="X8" s="36">
        <v>41711</v>
      </c>
      <c r="Y8" s="31">
        <v>1200</v>
      </c>
      <c r="Z8" s="36">
        <v>41711</v>
      </c>
      <c r="AA8" s="31">
        <v>1200</v>
      </c>
      <c r="AB8" s="36">
        <v>41711</v>
      </c>
      <c r="AC8" s="73"/>
      <c r="AD8" s="73"/>
      <c r="AE8" s="73"/>
    </row>
    <row r="9" spans="1:31" ht="25.5" x14ac:dyDescent="0.25">
      <c r="A9" s="5">
        <v>6</v>
      </c>
      <c r="B9" s="59" t="s">
        <v>38</v>
      </c>
      <c r="C9" s="59" t="s">
        <v>39</v>
      </c>
      <c r="D9" s="57">
        <v>0</v>
      </c>
      <c r="E9" s="80">
        <v>1200</v>
      </c>
      <c r="F9" s="64">
        <v>41390</v>
      </c>
      <c r="G9" s="60">
        <v>1200</v>
      </c>
      <c r="H9" s="85">
        <v>41410</v>
      </c>
      <c r="I9" s="60">
        <v>1200</v>
      </c>
      <c r="J9" s="34">
        <v>41477</v>
      </c>
      <c r="K9" s="29">
        <v>1200</v>
      </c>
      <c r="L9" s="34">
        <v>41477</v>
      </c>
      <c r="M9" s="58">
        <v>1200</v>
      </c>
      <c r="N9" s="34">
        <v>41574</v>
      </c>
      <c r="O9" s="31">
        <v>1200</v>
      </c>
      <c r="P9" s="34">
        <v>41574</v>
      </c>
      <c r="Q9" s="31">
        <v>1200</v>
      </c>
      <c r="R9" s="34">
        <v>41574</v>
      </c>
      <c r="S9" s="31">
        <v>1200</v>
      </c>
      <c r="T9" s="34">
        <v>41612</v>
      </c>
      <c r="U9" s="31">
        <v>1200</v>
      </c>
      <c r="V9" s="49">
        <v>41612</v>
      </c>
      <c r="W9" s="31">
        <v>1200</v>
      </c>
      <c r="X9" s="30">
        <v>41649</v>
      </c>
      <c r="Y9" s="31">
        <v>1200</v>
      </c>
      <c r="Z9" s="30">
        <v>41679</v>
      </c>
      <c r="AA9" s="31">
        <v>1200</v>
      </c>
      <c r="AB9" s="36">
        <v>41710</v>
      </c>
      <c r="AC9" s="73"/>
      <c r="AD9" s="73"/>
      <c r="AE9" s="73"/>
    </row>
    <row r="10" spans="1:31" ht="25.5" x14ac:dyDescent="0.25">
      <c r="A10" s="5">
        <v>7</v>
      </c>
      <c r="B10" s="59" t="s">
        <v>40</v>
      </c>
      <c r="C10" s="59" t="s">
        <v>41</v>
      </c>
      <c r="D10" s="57">
        <v>1000</v>
      </c>
      <c r="E10" s="78">
        <v>1200</v>
      </c>
      <c r="F10" s="64">
        <v>41393</v>
      </c>
      <c r="G10" s="57">
        <v>1200</v>
      </c>
      <c r="H10" s="85">
        <v>41429</v>
      </c>
      <c r="I10" s="60">
        <v>1200</v>
      </c>
      <c r="J10" s="88">
        <v>41429</v>
      </c>
      <c r="K10" s="29">
        <v>1200</v>
      </c>
      <c r="L10" s="30">
        <v>41461</v>
      </c>
      <c r="M10" s="58">
        <v>1200</v>
      </c>
      <c r="N10" s="49">
        <v>41541</v>
      </c>
      <c r="O10" s="31">
        <v>1200</v>
      </c>
      <c r="P10" s="34">
        <v>41541</v>
      </c>
      <c r="Q10" s="31">
        <v>1200</v>
      </c>
      <c r="R10" s="34">
        <v>41562</v>
      </c>
      <c r="S10" s="31">
        <v>1200</v>
      </c>
      <c r="T10" s="34">
        <v>41588</v>
      </c>
      <c r="U10" s="58">
        <v>1200</v>
      </c>
      <c r="V10" s="48">
        <v>41622</v>
      </c>
      <c r="W10" s="31">
        <v>1200</v>
      </c>
      <c r="X10" s="30">
        <v>41645</v>
      </c>
      <c r="Y10" s="31">
        <v>1200</v>
      </c>
      <c r="Z10" s="30">
        <v>41681</v>
      </c>
      <c r="AA10" s="31">
        <v>1200</v>
      </c>
      <c r="AB10" s="36">
        <v>41704</v>
      </c>
      <c r="AC10" s="73"/>
      <c r="AD10" s="73"/>
      <c r="AE10" s="73"/>
    </row>
    <row r="11" spans="1:31" ht="25.5" x14ac:dyDescent="0.25">
      <c r="A11" s="5">
        <v>8</v>
      </c>
      <c r="B11" s="59" t="s">
        <v>42</v>
      </c>
      <c r="C11" s="59" t="s">
        <v>43</v>
      </c>
      <c r="D11" s="32">
        <v>0</v>
      </c>
      <c r="E11" s="79">
        <v>1200</v>
      </c>
      <c r="F11" s="64">
        <v>41372</v>
      </c>
      <c r="G11" s="60">
        <v>1200</v>
      </c>
      <c r="H11" s="71">
        <v>41401</v>
      </c>
      <c r="I11" s="60">
        <v>1200</v>
      </c>
      <c r="J11" s="88">
        <v>41429</v>
      </c>
      <c r="K11" s="143">
        <v>1200</v>
      </c>
      <c r="L11" s="140">
        <v>41470</v>
      </c>
      <c r="M11" s="58">
        <v>1200</v>
      </c>
      <c r="N11" s="140">
        <v>41485</v>
      </c>
      <c r="O11" s="31">
        <v>1200</v>
      </c>
      <c r="P11" s="34">
        <v>41541</v>
      </c>
      <c r="Q11" s="31">
        <v>1200</v>
      </c>
      <c r="R11" s="34">
        <v>41556</v>
      </c>
      <c r="S11" s="31">
        <v>1200</v>
      </c>
      <c r="T11" s="34">
        <v>41594</v>
      </c>
      <c r="U11" s="58">
        <v>1200</v>
      </c>
      <c r="V11" s="49">
        <v>41618</v>
      </c>
      <c r="W11" s="31">
        <v>1200</v>
      </c>
      <c r="X11" s="30">
        <v>41651</v>
      </c>
      <c r="Y11" s="31">
        <v>1200</v>
      </c>
      <c r="Z11" s="30">
        <v>41676</v>
      </c>
      <c r="AA11" s="31">
        <v>1200</v>
      </c>
      <c r="AB11" s="30">
        <v>41708</v>
      </c>
      <c r="AC11" s="73"/>
      <c r="AD11" s="73"/>
      <c r="AE11" s="73"/>
    </row>
    <row r="12" spans="1:31" ht="25.5" x14ac:dyDescent="0.25">
      <c r="A12" s="5">
        <v>9</v>
      </c>
      <c r="B12" s="59" t="s">
        <v>44</v>
      </c>
      <c r="C12" s="59" t="s">
        <v>45</v>
      </c>
      <c r="D12" s="57">
        <v>1000</v>
      </c>
      <c r="E12" s="80">
        <v>1200</v>
      </c>
      <c r="F12" s="64">
        <v>41400</v>
      </c>
      <c r="G12" s="57">
        <v>1200</v>
      </c>
      <c r="H12" s="63">
        <v>41441</v>
      </c>
      <c r="I12" s="60">
        <v>1200</v>
      </c>
      <c r="J12" s="88">
        <v>41441</v>
      </c>
      <c r="K12" s="29">
        <v>1200</v>
      </c>
      <c r="L12" s="140">
        <v>41497</v>
      </c>
      <c r="M12" s="58">
        <v>1200</v>
      </c>
      <c r="N12" s="140">
        <v>41497</v>
      </c>
      <c r="O12" s="31">
        <v>1200</v>
      </c>
      <c r="P12" s="34">
        <v>41574</v>
      </c>
      <c r="Q12" s="31">
        <v>1200</v>
      </c>
      <c r="R12" s="34">
        <v>41574</v>
      </c>
      <c r="S12" s="31">
        <v>1200</v>
      </c>
      <c r="T12" s="34">
        <v>41662</v>
      </c>
      <c r="U12" s="31">
        <v>1200</v>
      </c>
      <c r="V12" s="49">
        <v>41662</v>
      </c>
      <c r="W12" s="31">
        <v>1200</v>
      </c>
      <c r="X12" s="36">
        <v>41688</v>
      </c>
      <c r="Y12" s="31">
        <v>1200</v>
      </c>
      <c r="Z12" s="36">
        <v>41688</v>
      </c>
      <c r="AA12" s="31">
        <v>1200</v>
      </c>
      <c r="AB12" s="36">
        <v>41762</v>
      </c>
      <c r="AC12" s="73"/>
      <c r="AD12" s="73"/>
      <c r="AE12" s="73"/>
    </row>
    <row r="13" spans="1:31" ht="25.5" x14ac:dyDescent="0.25">
      <c r="A13" s="5">
        <v>10</v>
      </c>
      <c r="B13" s="59" t="s">
        <v>46</v>
      </c>
      <c r="C13" s="59" t="s">
        <v>47</v>
      </c>
      <c r="D13" s="57">
        <v>0</v>
      </c>
      <c r="E13" s="78">
        <v>1200</v>
      </c>
      <c r="F13" s="64">
        <v>41381</v>
      </c>
      <c r="G13" s="60">
        <v>1200</v>
      </c>
      <c r="H13" s="63">
        <v>41403</v>
      </c>
      <c r="I13" s="60">
        <v>1200</v>
      </c>
      <c r="J13" s="64">
        <v>41438</v>
      </c>
      <c r="K13" s="29">
        <v>1200</v>
      </c>
      <c r="L13" s="33">
        <v>41481</v>
      </c>
      <c r="M13" s="58">
        <v>1200</v>
      </c>
      <c r="N13" s="135">
        <v>41497</v>
      </c>
      <c r="O13" s="31">
        <v>1200</v>
      </c>
      <c r="P13" s="34">
        <v>41519</v>
      </c>
      <c r="Q13" s="31">
        <v>1200</v>
      </c>
      <c r="R13" s="34">
        <v>41562</v>
      </c>
      <c r="S13" s="31">
        <v>1200</v>
      </c>
      <c r="T13" s="34">
        <v>41594</v>
      </c>
      <c r="U13" s="58">
        <v>1200</v>
      </c>
      <c r="V13" s="49">
        <v>41618</v>
      </c>
      <c r="W13" s="31">
        <v>1200</v>
      </c>
      <c r="X13" s="37">
        <v>41653</v>
      </c>
      <c r="Y13" s="31">
        <v>1200</v>
      </c>
      <c r="Z13" s="30">
        <v>41685</v>
      </c>
      <c r="AA13" s="31">
        <v>1200</v>
      </c>
      <c r="AB13" s="36">
        <v>41705</v>
      </c>
      <c r="AC13" s="73"/>
      <c r="AD13" s="73"/>
      <c r="AE13" s="73"/>
    </row>
    <row r="14" spans="1:31" ht="25.5" x14ac:dyDescent="0.25">
      <c r="A14" s="5">
        <v>11</v>
      </c>
      <c r="B14" s="59" t="s">
        <v>48</v>
      </c>
      <c r="C14" s="59" t="s">
        <v>49</v>
      </c>
      <c r="D14" s="32">
        <v>1000</v>
      </c>
      <c r="E14" s="79">
        <v>1200</v>
      </c>
      <c r="F14" s="64">
        <v>41369</v>
      </c>
      <c r="G14" s="57">
        <v>1200</v>
      </c>
      <c r="H14" s="71">
        <v>41434</v>
      </c>
      <c r="I14" s="60">
        <v>1200</v>
      </c>
      <c r="J14" s="88">
        <v>41462</v>
      </c>
      <c r="K14" s="29">
        <v>1200</v>
      </c>
      <c r="L14" s="140">
        <v>41497</v>
      </c>
      <c r="M14" s="58">
        <v>1200</v>
      </c>
      <c r="N14" s="49">
        <v>41520</v>
      </c>
      <c r="O14" s="31">
        <v>1200</v>
      </c>
      <c r="P14" s="34">
        <v>41550</v>
      </c>
      <c r="Q14" s="31">
        <v>1200</v>
      </c>
      <c r="R14" s="34">
        <v>41582</v>
      </c>
      <c r="S14" s="31">
        <v>1200</v>
      </c>
      <c r="T14" s="37">
        <v>41616</v>
      </c>
      <c r="U14" s="58">
        <v>1200</v>
      </c>
      <c r="V14" s="37">
        <v>41644</v>
      </c>
      <c r="W14" s="31">
        <v>1200</v>
      </c>
      <c r="X14" s="30">
        <v>41707</v>
      </c>
      <c r="Y14" s="31">
        <v>1200</v>
      </c>
      <c r="Z14" s="30">
        <v>41707</v>
      </c>
      <c r="AA14" s="31">
        <v>1200</v>
      </c>
      <c r="AB14" s="36">
        <v>41740</v>
      </c>
      <c r="AC14" s="73"/>
      <c r="AD14" s="73"/>
      <c r="AE14" s="73"/>
    </row>
    <row r="15" spans="1:31" ht="19.5" customHeight="1" x14ac:dyDescent="0.25">
      <c r="A15" s="5">
        <v>12</v>
      </c>
      <c r="B15" s="59" t="s">
        <v>50</v>
      </c>
      <c r="C15" s="59" t="s">
        <v>51</v>
      </c>
      <c r="D15" s="57">
        <v>1000</v>
      </c>
      <c r="E15" s="80">
        <v>1200</v>
      </c>
      <c r="F15" s="62">
        <v>41430</v>
      </c>
      <c r="G15" s="60">
        <v>1200</v>
      </c>
      <c r="H15" s="71">
        <v>41430</v>
      </c>
      <c r="I15" s="60">
        <v>1200</v>
      </c>
      <c r="J15" s="88">
        <v>41491</v>
      </c>
      <c r="K15" s="29">
        <v>1200</v>
      </c>
      <c r="L15" s="88">
        <v>41491</v>
      </c>
      <c r="M15" s="58">
        <v>1200</v>
      </c>
      <c r="N15" s="88">
        <v>41491</v>
      </c>
      <c r="O15" s="31">
        <v>1200</v>
      </c>
      <c r="P15" s="49">
        <v>41612</v>
      </c>
      <c r="Q15" s="31">
        <v>1200</v>
      </c>
      <c r="R15" s="49">
        <v>41612</v>
      </c>
      <c r="S15" s="31">
        <v>1200</v>
      </c>
      <c r="T15" s="49">
        <v>41644</v>
      </c>
      <c r="U15" s="31">
        <v>1200</v>
      </c>
      <c r="V15" s="49">
        <v>41644</v>
      </c>
      <c r="W15" s="31">
        <v>1200</v>
      </c>
      <c r="X15" s="30">
        <v>41717</v>
      </c>
      <c r="Y15" s="31">
        <v>1200</v>
      </c>
      <c r="Z15" s="30">
        <v>41717</v>
      </c>
      <c r="AA15" s="31">
        <v>1200</v>
      </c>
      <c r="AB15" s="30">
        <v>41762</v>
      </c>
      <c r="AC15" s="73"/>
      <c r="AD15" s="73"/>
      <c r="AE15" s="73"/>
    </row>
    <row r="16" spans="1:31" ht="25.5" x14ac:dyDescent="0.25">
      <c r="A16" s="5">
        <v>13</v>
      </c>
      <c r="B16" s="59" t="s">
        <v>52</v>
      </c>
      <c r="C16" s="59" t="s">
        <v>53</v>
      </c>
      <c r="D16" s="57">
        <v>0</v>
      </c>
      <c r="E16" s="78">
        <v>1200</v>
      </c>
      <c r="F16" s="64">
        <v>41400</v>
      </c>
      <c r="G16" s="57">
        <v>1200</v>
      </c>
      <c r="H16" s="64">
        <v>41400</v>
      </c>
      <c r="I16" s="60">
        <v>1200</v>
      </c>
      <c r="J16" s="88">
        <v>41471</v>
      </c>
      <c r="K16" s="29">
        <v>1200</v>
      </c>
      <c r="L16" s="49">
        <v>41471</v>
      </c>
      <c r="M16" s="58">
        <v>1200</v>
      </c>
      <c r="N16" s="49">
        <v>41494</v>
      </c>
      <c r="O16" s="31">
        <v>1200</v>
      </c>
      <c r="P16" s="49">
        <v>41523</v>
      </c>
      <c r="Q16" s="31">
        <v>1200</v>
      </c>
      <c r="R16" s="34">
        <v>41553</v>
      </c>
      <c r="S16" s="31">
        <v>1200</v>
      </c>
      <c r="T16" s="77">
        <v>41616</v>
      </c>
      <c r="U16" s="58">
        <v>1200</v>
      </c>
      <c r="V16" s="49">
        <v>41616</v>
      </c>
      <c r="W16" s="31">
        <v>1200</v>
      </c>
      <c r="X16" s="30">
        <v>41645</v>
      </c>
      <c r="Y16" s="31">
        <v>1200</v>
      </c>
      <c r="Z16" s="30">
        <v>41655</v>
      </c>
      <c r="AA16" s="31">
        <v>1200</v>
      </c>
      <c r="AB16" s="30">
        <v>41710</v>
      </c>
      <c r="AC16" s="73"/>
      <c r="AD16" s="73"/>
      <c r="AE16" s="73"/>
    </row>
    <row r="17" spans="1:31" ht="25.5" x14ac:dyDescent="0.25">
      <c r="A17" s="5">
        <v>14</v>
      </c>
      <c r="B17" s="59" t="s">
        <v>54</v>
      </c>
      <c r="C17" s="59" t="s">
        <v>55</v>
      </c>
      <c r="D17" s="32">
        <v>1000</v>
      </c>
      <c r="E17" s="79">
        <v>1200</v>
      </c>
      <c r="F17" s="83">
        <v>41399</v>
      </c>
      <c r="G17" s="60">
        <v>1200</v>
      </c>
      <c r="H17" s="71">
        <v>41406</v>
      </c>
      <c r="I17" s="60">
        <v>1200</v>
      </c>
      <c r="J17" s="71">
        <v>41488</v>
      </c>
      <c r="K17" s="29">
        <v>1200</v>
      </c>
      <c r="L17" s="30">
        <v>41488</v>
      </c>
      <c r="M17" s="58">
        <v>1200</v>
      </c>
      <c r="N17" s="30">
        <v>41488</v>
      </c>
      <c r="O17" s="31">
        <v>1200</v>
      </c>
      <c r="P17" s="30">
        <v>41549</v>
      </c>
      <c r="Q17" s="31">
        <v>1200</v>
      </c>
      <c r="R17" s="30">
        <v>41549</v>
      </c>
      <c r="S17" s="31">
        <v>1200</v>
      </c>
      <c r="T17" s="30">
        <v>41644</v>
      </c>
      <c r="U17" s="58">
        <v>1200</v>
      </c>
      <c r="V17" s="30">
        <v>41644</v>
      </c>
      <c r="W17" s="31">
        <v>1200</v>
      </c>
      <c r="X17" s="30">
        <v>41644</v>
      </c>
      <c r="Y17" s="31">
        <v>1200</v>
      </c>
      <c r="Z17" s="30">
        <v>41890</v>
      </c>
      <c r="AA17" s="31">
        <v>1200</v>
      </c>
      <c r="AB17" s="30">
        <v>41890</v>
      </c>
      <c r="AC17" s="73"/>
      <c r="AD17" s="73"/>
      <c r="AE17" s="73"/>
    </row>
    <row r="18" spans="1:31" ht="25.5" x14ac:dyDescent="0.25">
      <c r="A18" s="5">
        <v>15</v>
      </c>
      <c r="B18" s="59" t="s">
        <v>56</v>
      </c>
      <c r="C18" s="59" t="s">
        <v>57</v>
      </c>
      <c r="D18" s="57">
        <v>0</v>
      </c>
      <c r="E18" s="80">
        <v>1200</v>
      </c>
      <c r="F18" s="83">
        <v>41451</v>
      </c>
      <c r="G18" s="57">
        <v>1200</v>
      </c>
      <c r="H18" s="65">
        <v>41475</v>
      </c>
      <c r="I18" s="60">
        <v>1200</v>
      </c>
      <c r="J18" s="144">
        <v>41500</v>
      </c>
      <c r="K18" s="29">
        <v>1200</v>
      </c>
      <c r="L18" s="140">
        <v>41500</v>
      </c>
      <c r="M18" s="58">
        <v>1200</v>
      </c>
      <c r="N18" s="49">
        <v>41500</v>
      </c>
      <c r="O18" s="31">
        <v>1200</v>
      </c>
      <c r="P18" s="49">
        <v>41542</v>
      </c>
      <c r="Q18" s="31">
        <v>1200</v>
      </c>
      <c r="R18" s="49">
        <v>41626</v>
      </c>
      <c r="S18" s="31">
        <v>1200</v>
      </c>
      <c r="T18" s="49">
        <v>41626</v>
      </c>
      <c r="U18" s="31">
        <v>1200</v>
      </c>
      <c r="V18" s="49">
        <v>41626</v>
      </c>
      <c r="W18" s="31">
        <v>1200</v>
      </c>
      <c r="X18" s="49">
        <v>41645</v>
      </c>
      <c r="Y18" s="31">
        <v>1200</v>
      </c>
      <c r="Z18" s="49">
        <v>41678</v>
      </c>
      <c r="AA18" s="31">
        <v>1200</v>
      </c>
      <c r="AB18" s="30">
        <v>41712</v>
      </c>
      <c r="AC18" s="73"/>
      <c r="AD18" s="73"/>
      <c r="AE18" s="73"/>
    </row>
    <row r="19" spans="1:31" ht="25.5" x14ac:dyDescent="0.25">
      <c r="A19" s="5">
        <v>16</v>
      </c>
      <c r="B19" s="59" t="s">
        <v>58</v>
      </c>
      <c r="C19" s="59" t="s">
        <v>59</v>
      </c>
      <c r="D19" s="57">
        <v>3000</v>
      </c>
      <c r="E19" s="78">
        <v>1200</v>
      </c>
      <c r="F19" s="64">
        <v>41444</v>
      </c>
      <c r="G19" s="60">
        <v>1200</v>
      </c>
      <c r="H19" s="63">
        <v>41444</v>
      </c>
      <c r="I19" s="60">
        <v>1200</v>
      </c>
      <c r="J19" s="88">
        <v>41444</v>
      </c>
      <c r="K19" s="29">
        <v>1200</v>
      </c>
      <c r="L19" s="30">
        <v>41488</v>
      </c>
      <c r="M19" s="58">
        <v>1200</v>
      </c>
      <c r="N19" s="34">
        <v>41521</v>
      </c>
      <c r="O19" s="31">
        <v>1200</v>
      </c>
      <c r="P19" s="34">
        <v>41521</v>
      </c>
      <c r="Q19" s="31">
        <v>1200</v>
      </c>
      <c r="R19" s="34">
        <v>41556</v>
      </c>
      <c r="S19" s="31">
        <v>1200</v>
      </c>
      <c r="T19" s="34">
        <v>41579</v>
      </c>
      <c r="U19" s="58">
        <v>1200</v>
      </c>
      <c r="V19" s="34">
        <v>41610</v>
      </c>
      <c r="W19" s="31">
        <v>1200</v>
      </c>
      <c r="X19" s="30">
        <v>41705</v>
      </c>
      <c r="Y19" s="31">
        <v>1200</v>
      </c>
      <c r="Z19" s="30">
        <v>41708</v>
      </c>
      <c r="AA19" s="31">
        <v>1200</v>
      </c>
      <c r="AB19" s="30">
        <v>41708</v>
      </c>
      <c r="AC19" s="73"/>
      <c r="AD19" s="73"/>
      <c r="AE19" s="73"/>
    </row>
    <row r="20" spans="1:31" ht="25.5" x14ac:dyDescent="0.25">
      <c r="A20" s="35">
        <v>17</v>
      </c>
      <c r="B20" s="61" t="s">
        <v>60</v>
      </c>
      <c r="C20" s="61" t="s">
        <v>61</v>
      </c>
      <c r="D20" s="32">
        <v>1000</v>
      </c>
      <c r="E20" s="79">
        <v>1200</v>
      </c>
      <c r="F20" s="66">
        <v>41554</v>
      </c>
      <c r="G20" s="57">
        <v>1200</v>
      </c>
      <c r="H20" s="66">
        <v>41554</v>
      </c>
      <c r="I20" s="60">
        <v>1200</v>
      </c>
      <c r="J20" s="66">
        <v>41554</v>
      </c>
      <c r="K20" s="29">
        <v>1200</v>
      </c>
      <c r="L20" s="66">
        <v>41554</v>
      </c>
      <c r="M20" s="58">
        <v>1200</v>
      </c>
      <c r="N20" s="66">
        <v>41554</v>
      </c>
      <c r="O20" s="31">
        <v>1200</v>
      </c>
      <c r="P20" s="66">
        <v>41554</v>
      </c>
      <c r="Q20" s="31">
        <v>1200</v>
      </c>
      <c r="R20" s="49">
        <v>41554</v>
      </c>
      <c r="S20" s="31">
        <v>1200</v>
      </c>
      <c r="T20" s="49">
        <v>41787</v>
      </c>
      <c r="U20" s="58">
        <v>1200</v>
      </c>
      <c r="V20" s="49">
        <v>41787</v>
      </c>
      <c r="W20" s="31">
        <v>1200</v>
      </c>
      <c r="X20" s="49">
        <v>41787</v>
      </c>
      <c r="Y20" s="31">
        <v>1200</v>
      </c>
      <c r="Z20" s="49">
        <v>41787</v>
      </c>
      <c r="AA20" s="31">
        <v>1200</v>
      </c>
      <c r="AB20" s="49">
        <v>41787</v>
      </c>
      <c r="AC20" s="73"/>
      <c r="AD20" s="73"/>
      <c r="AE20" s="73"/>
    </row>
    <row r="21" spans="1:31" ht="25.5" x14ac:dyDescent="0.25">
      <c r="A21" s="5">
        <v>18</v>
      </c>
      <c r="B21" s="59" t="s">
        <v>62</v>
      </c>
      <c r="C21" s="59" t="s">
        <v>63</v>
      </c>
      <c r="D21" s="57">
        <v>0</v>
      </c>
      <c r="E21" s="80">
        <v>1200</v>
      </c>
      <c r="F21" s="64">
        <v>41441</v>
      </c>
      <c r="G21" s="60">
        <v>1200</v>
      </c>
      <c r="H21" s="64">
        <v>41441</v>
      </c>
      <c r="I21" s="60">
        <v>1200</v>
      </c>
      <c r="J21" s="64">
        <v>41441</v>
      </c>
      <c r="K21" s="29">
        <v>1200</v>
      </c>
      <c r="L21" s="33">
        <v>41540</v>
      </c>
      <c r="M21" s="58">
        <v>1200</v>
      </c>
      <c r="N21" s="33">
        <v>41540</v>
      </c>
      <c r="O21" s="31">
        <v>1200</v>
      </c>
      <c r="P21" s="33">
        <v>41540</v>
      </c>
      <c r="Q21" s="31">
        <v>1200</v>
      </c>
      <c r="R21" s="34">
        <v>41629</v>
      </c>
      <c r="S21" s="31">
        <v>1200</v>
      </c>
      <c r="T21" s="34">
        <v>41629</v>
      </c>
      <c r="U21" s="31">
        <v>1200</v>
      </c>
      <c r="V21" s="34">
        <v>41629</v>
      </c>
      <c r="W21" s="31">
        <v>1200</v>
      </c>
      <c r="X21" s="30">
        <v>41708</v>
      </c>
      <c r="Y21" s="31">
        <v>1200</v>
      </c>
      <c r="Z21" s="30">
        <v>41708</v>
      </c>
      <c r="AA21" s="31">
        <v>1200</v>
      </c>
      <c r="AB21" s="30">
        <v>41708</v>
      </c>
      <c r="AC21" s="73"/>
      <c r="AD21" s="73"/>
      <c r="AE21" s="73"/>
    </row>
    <row r="22" spans="1:31" ht="22.5" customHeight="1" x14ac:dyDescent="0.25">
      <c r="A22" s="5">
        <v>19</v>
      </c>
      <c r="B22" s="59" t="s">
        <v>64</v>
      </c>
      <c r="C22" s="59" t="s">
        <v>65</v>
      </c>
      <c r="D22" s="57">
        <v>0</v>
      </c>
      <c r="E22" s="78">
        <v>1200</v>
      </c>
      <c r="F22" s="64">
        <v>41422</v>
      </c>
      <c r="G22" s="57">
        <v>1200</v>
      </c>
      <c r="H22" s="64">
        <v>41422</v>
      </c>
      <c r="I22" s="60">
        <v>1200</v>
      </c>
      <c r="J22" s="64">
        <v>41422</v>
      </c>
      <c r="K22" s="29">
        <v>1200</v>
      </c>
      <c r="L22" s="64">
        <v>41422</v>
      </c>
      <c r="M22" s="58">
        <v>1200</v>
      </c>
      <c r="N22" s="64">
        <v>41422</v>
      </c>
      <c r="O22" s="31">
        <v>1200</v>
      </c>
      <c r="P22" s="64">
        <v>41422</v>
      </c>
      <c r="Q22" s="31">
        <v>1200</v>
      </c>
      <c r="R22" s="34">
        <v>41617</v>
      </c>
      <c r="S22" s="31">
        <v>1200</v>
      </c>
      <c r="T22" s="34">
        <v>41617</v>
      </c>
      <c r="U22" s="58">
        <v>1200</v>
      </c>
      <c r="V22" s="34">
        <v>41617</v>
      </c>
      <c r="W22" s="31">
        <v>1200</v>
      </c>
      <c r="X22" s="34">
        <v>41617</v>
      </c>
      <c r="Y22" s="31">
        <v>1200</v>
      </c>
      <c r="Z22" s="34">
        <v>41617</v>
      </c>
      <c r="AA22" s="31">
        <v>1200</v>
      </c>
      <c r="AB22" s="30">
        <v>41617</v>
      </c>
      <c r="AC22" s="73"/>
      <c r="AD22" s="73"/>
      <c r="AE22" s="73"/>
    </row>
    <row r="23" spans="1:31" ht="25.5" x14ac:dyDescent="0.25">
      <c r="A23" s="5">
        <v>20</v>
      </c>
      <c r="B23" s="59" t="s">
        <v>66</v>
      </c>
      <c r="C23" s="59" t="s">
        <v>67</v>
      </c>
      <c r="D23" s="32">
        <v>0</v>
      </c>
      <c r="E23" s="79">
        <v>1200</v>
      </c>
      <c r="F23" s="71">
        <v>41401</v>
      </c>
      <c r="G23" s="60">
        <v>1200</v>
      </c>
      <c r="H23" s="71">
        <v>41401</v>
      </c>
      <c r="I23" s="60">
        <v>1200</v>
      </c>
      <c r="J23" s="88">
        <v>41435</v>
      </c>
      <c r="K23" s="29">
        <v>1200</v>
      </c>
      <c r="L23" s="30">
        <v>41461</v>
      </c>
      <c r="M23" s="58">
        <v>1200</v>
      </c>
      <c r="N23" s="34">
        <v>41497</v>
      </c>
      <c r="O23" s="31">
        <v>1200</v>
      </c>
      <c r="P23" s="34">
        <v>41523</v>
      </c>
      <c r="Q23" s="31">
        <v>1200</v>
      </c>
      <c r="R23" s="30">
        <v>41557</v>
      </c>
      <c r="S23" s="31">
        <v>1200</v>
      </c>
      <c r="T23" s="30">
        <v>41588</v>
      </c>
      <c r="U23" s="58">
        <v>1200</v>
      </c>
      <c r="V23" s="34">
        <v>41616</v>
      </c>
      <c r="W23" s="31">
        <v>1200</v>
      </c>
      <c r="X23" s="37">
        <v>41656</v>
      </c>
      <c r="Y23" s="31">
        <v>1200</v>
      </c>
      <c r="Z23" s="30">
        <v>41681</v>
      </c>
      <c r="AA23" s="31">
        <v>1200</v>
      </c>
      <c r="AB23" s="30">
        <v>41747</v>
      </c>
      <c r="AC23" s="73"/>
      <c r="AD23" s="73"/>
      <c r="AE23" s="73"/>
    </row>
    <row r="24" spans="1:31" ht="25.5" x14ac:dyDescent="0.25">
      <c r="A24" s="5">
        <v>21</v>
      </c>
      <c r="B24" s="59" t="s">
        <v>68</v>
      </c>
      <c r="C24" s="59" t="s">
        <v>119</v>
      </c>
      <c r="D24" s="57">
        <v>0</v>
      </c>
      <c r="E24" s="80">
        <v>1200</v>
      </c>
      <c r="F24" s="64">
        <v>41379</v>
      </c>
      <c r="G24" s="57">
        <v>1200</v>
      </c>
      <c r="H24" s="71">
        <v>41400</v>
      </c>
      <c r="I24" s="60">
        <v>1200</v>
      </c>
      <c r="J24" s="88">
        <v>41435</v>
      </c>
      <c r="K24" s="29">
        <v>1200</v>
      </c>
      <c r="L24" s="30">
        <v>41470</v>
      </c>
      <c r="M24" s="58">
        <v>1200</v>
      </c>
      <c r="N24" s="49">
        <v>41494</v>
      </c>
      <c r="O24" s="31">
        <v>1200</v>
      </c>
      <c r="P24" s="34">
        <v>41520</v>
      </c>
      <c r="Q24" s="31">
        <v>1200</v>
      </c>
      <c r="R24" s="30">
        <v>41553</v>
      </c>
      <c r="S24" s="31">
        <v>1200</v>
      </c>
      <c r="T24" s="34">
        <v>41582</v>
      </c>
      <c r="U24" s="31">
        <v>1200</v>
      </c>
      <c r="V24" s="37">
        <v>41616</v>
      </c>
      <c r="W24" s="31">
        <v>1200</v>
      </c>
      <c r="X24" s="30">
        <v>41677</v>
      </c>
      <c r="Y24" s="31">
        <v>1200</v>
      </c>
      <c r="Z24" s="30">
        <v>41677</v>
      </c>
      <c r="AA24" s="31">
        <v>1200</v>
      </c>
      <c r="AB24" s="36">
        <v>41703</v>
      </c>
      <c r="AC24" s="73"/>
      <c r="AD24" s="73"/>
      <c r="AE24" s="73"/>
    </row>
    <row r="25" spans="1:31" ht="16.5" customHeight="1" x14ac:dyDescent="0.25">
      <c r="A25" s="5">
        <v>22</v>
      </c>
      <c r="B25" s="59" t="s">
        <v>69</v>
      </c>
      <c r="C25" s="59" t="s">
        <v>70</v>
      </c>
      <c r="D25" s="57">
        <v>0</v>
      </c>
      <c r="E25" s="78">
        <v>1200</v>
      </c>
      <c r="F25" s="64" t="s">
        <v>143</v>
      </c>
      <c r="G25" s="60">
        <v>1200</v>
      </c>
      <c r="H25" s="71">
        <v>41403</v>
      </c>
      <c r="I25" s="60">
        <v>1200</v>
      </c>
      <c r="J25" s="71">
        <v>41403</v>
      </c>
      <c r="K25" s="29">
        <v>1200</v>
      </c>
      <c r="L25" s="135">
        <v>41403</v>
      </c>
      <c r="M25" s="58">
        <v>1200</v>
      </c>
      <c r="N25" s="49">
        <v>41403</v>
      </c>
      <c r="O25" s="31">
        <v>1200</v>
      </c>
      <c r="P25" s="71">
        <v>41403</v>
      </c>
      <c r="Q25" s="31">
        <v>1200</v>
      </c>
      <c r="R25" s="30">
        <v>41612</v>
      </c>
      <c r="S25" s="31">
        <v>1200</v>
      </c>
      <c r="T25" s="34">
        <v>41612</v>
      </c>
      <c r="U25" s="58">
        <v>1200</v>
      </c>
      <c r="V25" s="34">
        <v>41612</v>
      </c>
      <c r="W25" s="31">
        <v>1200</v>
      </c>
      <c r="X25" s="30">
        <v>41685</v>
      </c>
      <c r="Y25" s="31">
        <v>1200</v>
      </c>
      <c r="Z25" s="30">
        <v>41685</v>
      </c>
      <c r="AA25" s="31">
        <v>1200</v>
      </c>
      <c r="AB25" s="30">
        <v>41685</v>
      </c>
      <c r="AC25" s="73"/>
      <c r="AD25" s="73"/>
      <c r="AE25" s="73"/>
    </row>
    <row r="26" spans="1:31" ht="25.5" x14ac:dyDescent="0.25">
      <c r="A26" s="35">
        <v>23</v>
      </c>
      <c r="B26" s="68" t="s">
        <v>71</v>
      </c>
      <c r="C26" s="68" t="s">
        <v>72</v>
      </c>
      <c r="D26" s="32">
        <v>0</v>
      </c>
      <c r="E26" s="79">
        <v>1200</v>
      </c>
      <c r="F26" s="70">
        <v>41421</v>
      </c>
      <c r="G26" s="57">
        <v>1200</v>
      </c>
      <c r="H26" s="70">
        <v>41421</v>
      </c>
      <c r="I26" s="60">
        <v>1200</v>
      </c>
      <c r="J26" s="89">
        <v>41496</v>
      </c>
      <c r="K26" s="29">
        <v>1200</v>
      </c>
      <c r="L26" s="70">
        <v>41496</v>
      </c>
      <c r="M26" s="58">
        <v>1200</v>
      </c>
      <c r="N26" s="69">
        <v>41496</v>
      </c>
      <c r="O26" s="31">
        <v>1200</v>
      </c>
      <c r="P26" s="69">
        <v>41586</v>
      </c>
      <c r="Q26" s="31">
        <v>1200</v>
      </c>
      <c r="R26" s="34">
        <v>41586</v>
      </c>
      <c r="S26" s="31">
        <v>1200</v>
      </c>
      <c r="T26" s="34">
        <v>41586</v>
      </c>
      <c r="U26" s="58">
        <v>1200</v>
      </c>
      <c r="V26" s="37">
        <v>41681</v>
      </c>
      <c r="W26" s="94">
        <v>1200</v>
      </c>
      <c r="X26" s="139">
        <v>41681</v>
      </c>
      <c r="Y26" s="31">
        <v>1200</v>
      </c>
      <c r="Z26" s="30">
        <v>41681</v>
      </c>
      <c r="AA26" s="31">
        <v>1200</v>
      </c>
      <c r="AB26" s="30">
        <v>41719</v>
      </c>
      <c r="AC26" s="73"/>
      <c r="AD26" s="73"/>
      <c r="AE26" s="73"/>
    </row>
    <row r="27" spans="1:31" ht="25.5" x14ac:dyDescent="0.25">
      <c r="A27" s="5">
        <v>24</v>
      </c>
      <c r="B27" s="59" t="s">
        <v>73</v>
      </c>
      <c r="C27" s="59" t="s">
        <v>74</v>
      </c>
      <c r="D27" s="57">
        <v>0</v>
      </c>
      <c r="E27" s="80">
        <v>1200</v>
      </c>
      <c r="F27" s="64">
        <v>41441</v>
      </c>
      <c r="G27" s="60">
        <v>1200</v>
      </c>
      <c r="H27" s="64">
        <v>41441</v>
      </c>
      <c r="I27" s="60">
        <v>1200</v>
      </c>
      <c r="J27" s="64">
        <v>41441</v>
      </c>
      <c r="K27" s="29">
        <v>1200</v>
      </c>
      <c r="L27" s="33">
        <v>41540</v>
      </c>
      <c r="M27" s="58">
        <v>1200</v>
      </c>
      <c r="N27" s="33">
        <v>41540</v>
      </c>
      <c r="O27" s="31">
        <v>1200</v>
      </c>
      <c r="P27" s="33">
        <v>41540</v>
      </c>
      <c r="Q27" s="31">
        <v>1200</v>
      </c>
      <c r="R27" s="34">
        <v>41629</v>
      </c>
      <c r="S27" s="31">
        <v>1200</v>
      </c>
      <c r="T27" s="34">
        <v>41629</v>
      </c>
      <c r="U27" s="31">
        <v>1200</v>
      </c>
      <c r="V27" s="34">
        <v>41629</v>
      </c>
      <c r="W27" s="31">
        <v>1200</v>
      </c>
      <c r="X27" s="30">
        <v>41708</v>
      </c>
      <c r="Y27" s="31">
        <v>1200</v>
      </c>
      <c r="Z27" s="30">
        <v>41708</v>
      </c>
      <c r="AA27" s="31">
        <v>1200</v>
      </c>
      <c r="AB27" s="30">
        <v>41708</v>
      </c>
      <c r="AC27" s="73"/>
      <c r="AD27" s="73"/>
      <c r="AE27" s="73"/>
    </row>
    <row r="28" spans="1:31" ht="25.5" x14ac:dyDescent="0.25">
      <c r="A28" s="5">
        <v>25</v>
      </c>
      <c r="B28" s="59" t="s">
        <v>75</v>
      </c>
      <c r="C28" s="59" t="s">
        <v>76</v>
      </c>
      <c r="D28" s="57">
        <v>0</v>
      </c>
      <c r="E28" s="78">
        <v>1200</v>
      </c>
      <c r="F28" s="64">
        <v>41406</v>
      </c>
      <c r="G28" s="57">
        <v>1200</v>
      </c>
      <c r="H28" s="63">
        <v>41435</v>
      </c>
      <c r="I28" s="60">
        <v>1200</v>
      </c>
      <c r="J28" s="90">
        <v>41528</v>
      </c>
      <c r="K28" s="29">
        <v>1200</v>
      </c>
      <c r="L28" s="65">
        <v>41528</v>
      </c>
      <c r="M28" s="58">
        <v>1200</v>
      </c>
      <c r="N28" s="65">
        <v>41528</v>
      </c>
      <c r="O28" s="31">
        <v>1200</v>
      </c>
      <c r="P28" s="34">
        <v>41562</v>
      </c>
      <c r="Q28" s="31">
        <v>1200</v>
      </c>
      <c r="R28" s="49">
        <v>41602</v>
      </c>
      <c r="S28" s="31">
        <v>1200</v>
      </c>
      <c r="T28" s="34">
        <v>41615</v>
      </c>
      <c r="U28" s="58">
        <v>1200</v>
      </c>
      <c r="V28" s="34">
        <v>41644</v>
      </c>
      <c r="W28" s="31">
        <v>1200</v>
      </c>
      <c r="X28" s="30">
        <v>41655</v>
      </c>
      <c r="Y28" s="31">
        <v>1200</v>
      </c>
      <c r="Z28" s="30">
        <v>41856</v>
      </c>
      <c r="AA28" s="31">
        <v>1200</v>
      </c>
      <c r="AB28" s="30">
        <v>41856</v>
      </c>
      <c r="AC28" s="73"/>
      <c r="AD28" s="73"/>
      <c r="AE28" s="73"/>
    </row>
    <row r="29" spans="1:31" ht="25.5" x14ac:dyDescent="0.25">
      <c r="A29" s="5">
        <v>26</v>
      </c>
      <c r="B29" s="59" t="s">
        <v>77</v>
      </c>
      <c r="C29" s="59" t="s">
        <v>78</v>
      </c>
      <c r="D29" s="32">
        <v>1000</v>
      </c>
      <c r="E29" s="79">
        <v>1200</v>
      </c>
      <c r="F29" s="64">
        <v>41370</v>
      </c>
      <c r="G29" s="60">
        <v>1200</v>
      </c>
      <c r="H29" s="64">
        <v>41406</v>
      </c>
      <c r="I29" s="60">
        <v>1200</v>
      </c>
      <c r="J29" s="88">
        <v>41433</v>
      </c>
      <c r="K29" s="29">
        <v>1200</v>
      </c>
      <c r="L29" s="140">
        <v>41462</v>
      </c>
      <c r="M29" s="58">
        <v>1200</v>
      </c>
      <c r="N29" s="34">
        <v>41496</v>
      </c>
      <c r="O29" s="31">
        <v>1200</v>
      </c>
      <c r="P29" s="34">
        <v>41552</v>
      </c>
      <c r="Q29" s="31">
        <v>1200</v>
      </c>
      <c r="R29" s="34">
        <v>41552</v>
      </c>
      <c r="S29" s="31">
        <v>1200</v>
      </c>
      <c r="T29" s="34">
        <v>41622</v>
      </c>
      <c r="U29" s="58">
        <v>1200</v>
      </c>
      <c r="V29" s="34">
        <v>41622</v>
      </c>
      <c r="W29" s="31">
        <v>1200</v>
      </c>
      <c r="X29" s="34">
        <v>41866</v>
      </c>
      <c r="Y29" s="31">
        <v>1200</v>
      </c>
      <c r="Z29" s="34">
        <v>41866</v>
      </c>
      <c r="AA29" s="31">
        <v>1200</v>
      </c>
      <c r="AB29" s="30">
        <v>41866</v>
      </c>
      <c r="AC29" s="73"/>
      <c r="AD29" s="73"/>
      <c r="AE29" s="73"/>
    </row>
    <row r="30" spans="1:31" ht="25.5" x14ac:dyDescent="0.25">
      <c r="A30" s="5">
        <v>27</v>
      </c>
      <c r="B30" s="59" t="s">
        <v>79</v>
      </c>
      <c r="C30" s="59" t="s">
        <v>80</v>
      </c>
      <c r="D30" s="57">
        <v>0</v>
      </c>
      <c r="E30" s="80">
        <v>1200</v>
      </c>
      <c r="F30" s="64">
        <v>41368</v>
      </c>
      <c r="G30" s="57">
        <v>1200</v>
      </c>
      <c r="H30" s="71">
        <v>41400</v>
      </c>
      <c r="I30" s="60">
        <v>1200</v>
      </c>
      <c r="J30" s="88">
        <v>41430</v>
      </c>
      <c r="K30" s="29">
        <v>1200</v>
      </c>
      <c r="L30" s="140">
        <v>41478</v>
      </c>
      <c r="M30" s="58">
        <v>1200</v>
      </c>
      <c r="N30" s="140">
        <v>41498</v>
      </c>
      <c r="O30" s="31">
        <v>1200</v>
      </c>
      <c r="P30" s="34">
        <v>41528</v>
      </c>
      <c r="Q30" s="31">
        <v>1200</v>
      </c>
      <c r="R30" s="34">
        <v>41551</v>
      </c>
      <c r="S30" s="31">
        <v>1200</v>
      </c>
      <c r="T30" s="34">
        <v>41582</v>
      </c>
      <c r="U30" s="31">
        <v>1200</v>
      </c>
      <c r="V30" s="34">
        <v>41611</v>
      </c>
      <c r="W30" s="31">
        <v>1200</v>
      </c>
      <c r="X30" s="30">
        <v>41643</v>
      </c>
      <c r="Y30" s="31">
        <v>1200</v>
      </c>
      <c r="Z30" s="30">
        <v>41672</v>
      </c>
      <c r="AA30" s="31">
        <v>1200</v>
      </c>
      <c r="AB30" s="30">
        <v>41708</v>
      </c>
      <c r="AC30" s="73"/>
      <c r="AD30" s="73"/>
      <c r="AE30" s="73"/>
    </row>
    <row r="31" spans="1:31" ht="25.5" x14ac:dyDescent="0.25">
      <c r="A31" s="5">
        <v>28</v>
      </c>
      <c r="B31" s="59" t="s">
        <v>81</v>
      </c>
      <c r="C31" s="59" t="s">
        <v>80</v>
      </c>
      <c r="D31" s="57">
        <v>0</v>
      </c>
      <c r="E31" s="80">
        <v>1200</v>
      </c>
      <c r="F31" s="64">
        <v>41368</v>
      </c>
      <c r="G31" s="60">
        <v>1200</v>
      </c>
      <c r="H31" s="71">
        <v>41400</v>
      </c>
      <c r="I31" s="60">
        <v>1200</v>
      </c>
      <c r="J31" s="88">
        <v>41430</v>
      </c>
      <c r="K31" s="29">
        <v>1200</v>
      </c>
      <c r="L31" s="140">
        <v>41498</v>
      </c>
      <c r="M31" s="58">
        <v>1200</v>
      </c>
      <c r="N31" s="140">
        <v>41498</v>
      </c>
      <c r="O31" s="31">
        <v>1200</v>
      </c>
      <c r="P31" s="34">
        <v>41528</v>
      </c>
      <c r="Q31" s="31">
        <v>1200</v>
      </c>
      <c r="R31" s="34">
        <v>41551</v>
      </c>
      <c r="S31" s="31">
        <v>1200</v>
      </c>
      <c r="T31" s="34">
        <v>41582</v>
      </c>
      <c r="U31" s="58">
        <v>1200</v>
      </c>
      <c r="V31" s="34">
        <v>41611</v>
      </c>
      <c r="W31" s="31">
        <v>1200</v>
      </c>
      <c r="X31" s="30">
        <v>41643</v>
      </c>
      <c r="Y31" s="31">
        <v>1200</v>
      </c>
      <c r="Z31" s="30">
        <v>41672</v>
      </c>
      <c r="AA31" s="31">
        <v>1200</v>
      </c>
      <c r="AB31" s="30">
        <v>41708</v>
      </c>
      <c r="AC31" s="73"/>
      <c r="AD31" s="73"/>
      <c r="AE31" s="73"/>
    </row>
    <row r="32" spans="1:31" ht="25.5" x14ac:dyDescent="0.25">
      <c r="A32" s="5">
        <v>29</v>
      </c>
      <c r="B32" s="59" t="s">
        <v>82</v>
      </c>
      <c r="C32" s="59" t="s">
        <v>83</v>
      </c>
      <c r="D32" s="32">
        <v>0</v>
      </c>
      <c r="E32" s="79">
        <v>1200</v>
      </c>
      <c r="F32" s="64">
        <v>41368</v>
      </c>
      <c r="G32" s="57">
        <v>1200</v>
      </c>
      <c r="H32" s="71">
        <v>41414</v>
      </c>
      <c r="I32" s="60">
        <v>1200</v>
      </c>
      <c r="J32" s="88">
        <v>41430</v>
      </c>
      <c r="K32" s="29">
        <v>1200</v>
      </c>
      <c r="L32" s="135">
        <v>41456</v>
      </c>
      <c r="M32" s="58">
        <v>1200</v>
      </c>
      <c r="N32" s="65">
        <v>41488</v>
      </c>
      <c r="O32" s="31">
        <v>1200</v>
      </c>
      <c r="P32" s="34">
        <v>41526</v>
      </c>
      <c r="Q32" s="31">
        <v>1200</v>
      </c>
      <c r="R32" s="34">
        <v>41574</v>
      </c>
      <c r="S32" s="31">
        <v>1200</v>
      </c>
      <c r="T32" s="34">
        <v>41574</v>
      </c>
      <c r="U32" s="58">
        <v>1200</v>
      </c>
      <c r="V32" s="34">
        <v>41610</v>
      </c>
      <c r="W32" s="31">
        <v>1200</v>
      </c>
      <c r="X32" s="30">
        <v>41647</v>
      </c>
      <c r="Y32" s="31">
        <v>1200</v>
      </c>
      <c r="Z32" s="30">
        <v>41672</v>
      </c>
      <c r="AA32" s="31">
        <v>1200</v>
      </c>
      <c r="AB32" s="30">
        <v>41715</v>
      </c>
      <c r="AC32" s="73"/>
      <c r="AD32" s="73"/>
      <c r="AE32" s="73"/>
    </row>
    <row r="33" spans="1:31" ht="25.5" customHeight="1" x14ac:dyDescent="0.25">
      <c r="A33" s="5">
        <v>30</v>
      </c>
      <c r="B33" s="59" t="s">
        <v>84</v>
      </c>
      <c r="C33" s="59" t="s">
        <v>85</v>
      </c>
      <c r="D33" s="57">
        <v>1000</v>
      </c>
      <c r="E33" s="80">
        <v>1200</v>
      </c>
      <c r="F33" s="64">
        <v>41409</v>
      </c>
      <c r="G33" s="60">
        <v>1200</v>
      </c>
      <c r="H33" s="64">
        <v>41409</v>
      </c>
      <c r="I33" s="60">
        <v>1200</v>
      </c>
      <c r="J33" s="88">
        <v>41435</v>
      </c>
      <c r="K33" s="29">
        <v>1200</v>
      </c>
      <c r="L33" s="30">
        <v>41462</v>
      </c>
      <c r="M33" s="58">
        <v>1200</v>
      </c>
      <c r="N33" s="65">
        <v>41489</v>
      </c>
      <c r="O33" s="31">
        <v>1200</v>
      </c>
      <c r="P33" s="34">
        <v>41526</v>
      </c>
      <c r="Q33" s="31">
        <v>1200</v>
      </c>
      <c r="R33" s="34">
        <v>41553</v>
      </c>
      <c r="S33" s="31">
        <v>1200</v>
      </c>
      <c r="T33" s="34">
        <v>41594</v>
      </c>
      <c r="U33" s="31">
        <v>1200</v>
      </c>
      <c r="V33" s="34">
        <v>41613</v>
      </c>
      <c r="W33" s="31">
        <v>1200</v>
      </c>
      <c r="X33" s="30">
        <v>41628</v>
      </c>
      <c r="Y33" s="31">
        <v>1200</v>
      </c>
      <c r="Z33" s="30">
        <v>41628</v>
      </c>
      <c r="AA33" s="31">
        <v>1200</v>
      </c>
      <c r="AB33" s="30">
        <v>41708</v>
      </c>
      <c r="AC33" s="73"/>
      <c r="AD33" s="73"/>
      <c r="AE33" s="73"/>
    </row>
    <row r="34" spans="1:31" ht="25.5" x14ac:dyDescent="0.25">
      <c r="A34" s="5">
        <v>31</v>
      </c>
      <c r="B34" s="59" t="s">
        <v>86</v>
      </c>
      <c r="C34" s="59" t="s">
        <v>87</v>
      </c>
      <c r="D34" s="57">
        <v>0</v>
      </c>
      <c r="E34" s="78">
        <v>1200</v>
      </c>
      <c r="F34" s="64">
        <v>41371</v>
      </c>
      <c r="G34" s="57">
        <v>1200</v>
      </c>
      <c r="H34" s="71">
        <v>41410</v>
      </c>
      <c r="I34" s="60">
        <v>1200</v>
      </c>
      <c r="J34" s="88">
        <v>41428</v>
      </c>
      <c r="K34" s="29">
        <v>1200</v>
      </c>
      <c r="L34" s="30">
        <v>41463</v>
      </c>
      <c r="M34" s="58">
        <v>1200</v>
      </c>
      <c r="N34" s="65">
        <v>41499</v>
      </c>
      <c r="O34" s="31">
        <v>1200</v>
      </c>
      <c r="P34" s="34">
        <v>41520</v>
      </c>
      <c r="Q34" s="31">
        <v>1200</v>
      </c>
      <c r="R34" s="34">
        <v>41554</v>
      </c>
      <c r="S34" s="31">
        <v>1200</v>
      </c>
      <c r="T34" s="34">
        <v>41582</v>
      </c>
      <c r="U34" s="58">
        <v>1200</v>
      </c>
      <c r="V34" s="34">
        <v>41616</v>
      </c>
      <c r="W34" s="31">
        <v>1200</v>
      </c>
      <c r="X34" s="30">
        <v>41651</v>
      </c>
      <c r="Y34" s="31">
        <v>1200</v>
      </c>
      <c r="Z34" s="30">
        <v>41681</v>
      </c>
      <c r="AA34" s="31">
        <v>1200</v>
      </c>
      <c r="AB34" s="30">
        <v>41716</v>
      </c>
      <c r="AC34" s="73"/>
      <c r="AD34" s="73"/>
      <c r="AE34" s="73"/>
    </row>
    <row r="35" spans="1:31" ht="15.75" customHeight="1" x14ac:dyDescent="0.25">
      <c r="A35" s="5">
        <v>32</v>
      </c>
      <c r="B35" s="59" t="s">
        <v>88</v>
      </c>
      <c r="C35" s="59" t="s">
        <v>89</v>
      </c>
      <c r="D35" s="32">
        <v>0</v>
      </c>
      <c r="E35" s="79">
        <v>1200</v>
      </c>
      <c r="F35" s="64">
        <v>41366</v>
      </c>
      <c r="G35" s="60">
        <v>1200</v>
      </c>
      <c r="H35" s="71">
        <v>41399</v>
      </c>
      <c r="I35" s="60">
        <v>1200</v>
      </c>
      <c r="J35" s="67">
        <v>41427</v>
      </c>
      <c r="K35" s="29">
        <v>1200</v>
      </c>
      <c r="L35" s="136">
        <v>41456</v>
      </c>
      <c r="M35" s="58">
        <v>1200</v>
      </c>
      <c r="N35" s="34">
        <v>41488</v>
      </c>
      <c r="O35" s="31">
        <v>1200</v>
      </c>
      <c r="P35" s="34">
        <v>41520</v>
      </c>
      <c r="Q35" s="31">
        <v>1200</v>
      </c>
      <c r="R35" s="34">
        <v>41549</v>
      </c>
      <c r="S35" s="31">
        <v>1200</v>
      </c>
      <c r="T35" s="34">
        <v>41582</v>
      </c>
      <c r="U35" s="58">
        <v>1200</v>
      </c>
      <c r="V35" s="34">
        <v>41610</v>
      </c>
      <c r="W35" s="31">
        <v>1200</v>
      </c>
      <c r="X35" s="30">
        <v>41644</v>
      </c>
      <c r="Y35" s="31">
        <v>1200</v>
      </c>
      <c r="Z35" s="30">
        <v>41672</v>
      </c>
      <c r="AA35" s="31">
        <v>1200</v>
      </c>
      <c r="AB35" s="30">
        <v>41699</v>
      </c>
      <c r="AC35" s="73"/>
      <c r="AD35" s="73"/>
      <c r="AE35" s="73"/>
    </row>
    <row r="36" spans="1:31" ht="15" customHeight="1" x14ac:dyDescent="0.25">
      <c r="A36" s="5">
        <v>33</v>
      </c>
      <c r="B36" s="59" t="s">
        <v>90</v>
      </c>
      <c r="C36" s="59" t="s">
        <v>118</v>
      </c>
      <c r="D36" s="57">
        <v>0</v>
      </c>
      <c r="E36" s="80">
        <v>1200</v>
      </c>
      <c r="F36" s="64">
        <v>41377</v>
      </c>
      <c r="G36" s="57">
        <v>1200</v>
      </c>
      <c r="H36" s="71">
        <v>41396</v>
      </c>
      <c r="I36" s="60">
        <v>1200</v>
      </c>
      <c r="J36" s="88">
        <v>41429</v>
      </c>
      <c r="K36" s="29">
        <v>1200</v>
      </c>
      <c r="L36" s="136">
        <v>41458</v>
      </c>
      <c r="M36" s="58">
        <v>1200</v>
      </c>
      <c r="N36" s="65">
        <v>41491</v>
      </c>
      <c r="O36" s="31">
        <v>1200</v>
      </c>
      <c r="P36" s="34">
        <v>41519</v>
      </c>
      <c r="Q36" s="31">
        <v>1200</v>
      </c>
      <c r="R36" s="34">
        <v>41551</v>
      </c>
      <c r="S36" s="31">
        <v>1200</v>
      </c>
      <c r="T36" s="34">
        <v>41580</v>
      </c>
      <c r="U36" s="31">
        <v>1200</v>
      </c>
      <c r="V36" s="34">
        <v>41615</v>
      </c>
      <c r="W36" s="31">
        <v>1200</v>
      </c>
      <c r="X36" s="30">
        <v>41644</v>
      </c>
      <c r="Y36" s="31">
        <v>1200</v>
      </c>
      <c r="Z36" s="30">
        <v>41678</v>
      </c>
      <c r="AA36" s="31">
        <v>1200</v>
      </c>
      <c r="AB36" s="30">
        <v>41704</v>
      </c>
      <c r="AC36" s="73"/>
      <c r="AD36" s="73"/>
      <c r="AE36" s="73"/>
    </row>
    <row r="37" spans="1:31" ht="12.75" customHeight="1" x14ac:dyDescent="0.25">
      <c r="A37" s="5">
        <v>34</v>
      </c>
      <c r="B37" s="59" t="s">
        <v>92</v>
      </c>
      <c r="C37" s="59" t="s">
        <v>141</v>
      </c>
      <c r="D37" s="57">
        <v>0</v>
      </c>
      <c r="E37" s="78">
        <v>1200</v>
      </c>
      <c r="F37" s="64">
        <v>41376</v>
      </c>
      <c r="G37" s="60">
        <v>1200</v>
      </c>
      <c r="H37" s="71">
        <v>41436</v>
      </c>
      <c r="I37" s="60">
        <v>1200</v>
      </c>
      <c r="J37" s="88">
        <v>41436</v>
      </c>
      <c r="K37" s="29">
        <v>1200</v>
      </c>
      <c r="L37" s="136">
        <v>41498</v>
      </c>
      <c r="M37" s="58">
        <v>1200</v>
      </c>
      <c r="N37" s="136">
        <v>41498</v>
      </c>
      <c r="O37" s="31">
        <v>1200</v>
      </c>
      <c r="P37" s="34">
        <v>41528</v>
      </c>
      <c r="Q37" s="31">
        <v>1200</v>
      </c>
      <c r="R37" s="34">
        <v>41554</v>
      </c>
      <c r="S37" s="31">
        <v>1200</v>
      </c>
      <c r="T37" s="34">
        <v>41608</v>
      </c>
      <c r="U37" s="58">
        <v>1200</v>
      </c>
      <c r="V37" s="34">
        <v>41612</v>
      </c>
      <c r="W37" s="31">
        <v>1200</v>
      </c>
      <c r="X37" s="30">
        <v>41645</v>
      </c>
      <c r="Y37" s="31">
        <v>1200</v>
      </c>
      <c r="Z37" s="30">
        <v>41678</v>
      </c>
      <c r="AA37" s="31">
        <v>1200</v>
      </c>
      <c r="AB37" s="30">
        <v>41707</v>
      </c>
      <c r="AC37" s="73"/>
      <c r="AD37" s="73"/>
      <c r="AE37" s="73"/>
    </row>
    <row r="38" spans="1:31" ht="16.5" customHeight="1" x14ac:dyDescent="0.25">
      <c r="A38" s="5">
        <v>35</v>
      </c>
      <c r="B38" s="59" t="s">
        <v>94</v>
      </c>
      <c r="C38" s="59" t="s">
        <v>95</v>
      </c>
      <c r="D38" s="32">
        <v>1000</v>
      </c>
      <c r="E38" s="79">
        <v>1200</v>
      </c>
      <c r="F38" s="64">
        <v>41432</v>
      </c>
      <c r="G38" s="57">
        <v>1200</v>
      </c>
      <c r="H38" s="71">
        <v>41432</v>
      </c>
      <c r="I38" s="60">
        <v>1200</v>
      </c>
      <c r="J38" s="88">
        <v>41432</v>
      </c>
      <c r="K38" s="29">
        <v>1200</v>
      </c>
      <c r="L38" s="136">
        <v>41497</v>
      </c>
      <c r="M38" s="58">
        <v>1200</v>
      </c>
      <c r="N38" s="34">
        <v>41497</v>
      </c>
      <c r="O38" s="31">
        <v>1200</v>
      </c>
      <c r="P38" s="34">
        <v>41521</v>
      </c>
      <c r="Q38" s="31">
        <v>1200</v>
      </c>
      <c r="R38" s="34">
        <v>41550</v>
      </c>
      <c r="S38" s="31">
        <v>1200</v>
      </c>
      <c r="T38" s="34">
        <v>41578</v>
      </c>
      <c r="U38" s="58">
        <v>1200</v>
      </c>
      <c r="V38" s="34">
        <v>41621</v>
      </c>
      <c r="W38" s="31">
        <v>1200</v>
      </c>
      <c r="X38" s="30">
        <v>41643</v>
      </c>
      <c r="Y38" s="31">
        <v>1200</v>
      </c>
      <c r="Z38" s="30">
        <v>41676</v>
      </c>
      <c r="AA38" s="31">
        <v>1200</v>
      </c>
      <c r="AB38" s="30">
        <v>406943</v>
      </c>
      <c r="AC38" s="73"/>
      <c r="AD38" s="73"/>
      <c r="AE38" s="73"/>
    </row>
    <row r="39" spans="1:31" ht="16.5" customHeight="1" x14ac:dyDescent="0.25">
      <c r="A39" s="5">
        <v>36</v>
      </c>
      <c r="B39" s="59" t="s">
        <v>96</v>
      </c>
      <c r="C39" s="59" t="s">
        <v>120</v>
      </c>
      <c r="D39" s="57">
        <v>0</v>
      </c>
      <c r="E39" s="80">
        <v>1200</v>
      </c>
      <c r="F39" s="64">
        <v>41438</v>
      </c>
      <c r="G39" s="60">
        <v>1200</v>
      </c>
      <c r="H39" s="64">
        <v>41438</v>
      </c>
      <c r="I39" s="60">
        <v>1200</v>
      </c>
      <c r="J39" s="64">
        <v>41438</v>
      </c>
      <c r="K39" s="29">
        <v>1200</v>
      </c>
      <c r="L39" s="62">
        <v>41541</v>
      </c>
      <c r="M39" s="58">
        <v>1200</v>
      </c>
      <c r="N39" s="62">
        <v>41541</v>
      </c>
      <c r="O39" s="31">
        <v>1200</v>
      </c>
      <c r="P39" s="62">
        <v>41541</v>
      </c>
      <c r="Q39" s="31">
        <v>1200</v>
      </c>
      <c r="R39" s="71">
        <v>41642</v>
      </c>
      <c r="S39" s="31">
        <v>1200</v>
      </c>
      <c r="T39" s="71">
        <v>41642</v>
      </c>
      <c r="U39" s="31">
        <v>1200</v>
      </c>
      <c r="V39" s="71">
        <v>41642</v>
      </c>
      <c r="W39" s="31">
        <v>1200</v>
      </c>
      <c r="X39" s="34">
        <v>41719</v>
      </c>
      <c r="Y39" s="31">
        <v>1200</v>
      </c>
      <c r="Z39" s="34">
        <v>41719</v>
      </c>
      <c r="AA39" s="31">
        <v>1200</v>
      </c>
      <c r="AB39" s="30">
        <v>41748</v>
      </c>
      <c r="AC39" s="73"/>
      <c r="AD39" s="73"/>
      <c r="AE39" s="73"/>
    </row>
    <row r="40" spans="1:31" ht="21" customHeight="1" x14ac:dyDescent="0.25">
      <c r="A40" s="5">
        <v>37</v>
      </c>
      <c r="B40" s="59" t="s">
        <v>97</v>
      </c>
      <c r="C40" s="59" t="s">
        <v>98</v>
      </c>
      <c r="D40" s="57">
        <v>0</v>
      </c>
      <c r="E40" s="78">
        <v>1200</v>
      </c>
      <c r="F40" s="64">
        <v>41441</v>
      </c>
      <c r="G40" s="57">
        <v>1200</v>
      </c>
      <c r="H40" s="64">
        <v>41441</v>
      </c>
      <c r="I40" s="60">
        <v>1200</v>
      </c>
      <c r="J40" s="64">
        <v>41441</v>
      </c>
      <c r="K40" s="29">
        <v>1200</v>
      </c>
      <c r="L40" s="33">
        <v>41540</v>
      </c>
      <c r="M40" s="58">
        <v>1200</v>
      </c>
      <c r="N40" s="33">
        <v>41540</v>
      </c>
      <c r="O40" s="31">
        <v>1200</v>
      </c>
      <c r="P40" s="33">
        <v>41540</v>
      </c>
      <c r="Q40" s="31">
        <v>1200</v>
      </c>
      <c r="R40" s="34">
        <v>41629</v>
      </c>
      <c r="S40" s="31">
        <v>1200</v>
      </c>
      <c r="T40" s="34">
        <v>41629</v>
      </c>
      <c r="U40" s="58">
        <v>1200</v>
      </c>
      <c r="V40" s="34">
        <v>41629</v>
      </c>
      <c r="W40" s="31">
        <v>1200</v>
      </c>
      <c r="X40" s="30">
        <v>41708</v>
      </c>
      <c r="Y40" s="31">
        <v>1200</v>
      </c>
      <c r="Z40" s="30">
        <v>41708</v>
      </c>
      <c r="AA40" s="31">
        <v>1200</v>
      </c>
      <c r="AB40" s="30">
        <v>41708</v>
      </c>
      <c r="AC40" s="73"/>
      <c r="AD40" s="73"/>
      <c r="AE40" s="73"/>
    </row>
    <row r="41" spans="1:31" ht="18.75" customHeight="1" x14ac:dyDescent="0.25">
      <c r="A41" s="35">
        <v>38</v>
      </c>
      <c r="B41" s="61" t="s">
        <v>99</v>
      </c>
      <c r="C41" s="61" t="s">
        <v>100</v>
      </c>
      <c r="D41" s="32">
        <v>0</v>
      </c>
      <c r="E41" s="79">
        <v>1200</v>
      </c>
      <c r="F41" s="64">
        <v>41438</v>
      </c>
      <c r="G41" s="60">
        <v>1200</v>
      </c>
      <c r="H41" s="64">
        <v>41438</v>
      </c>
      <c r="I41" s="60">
        <v>1200</v>
      </c>
      <c r="J41" s="64">
        <v>41438</v>
      </c>
      <c r="K41" s="29">
        <v>1200</v>
      </c>
      <c r="L41" s="62">
        <v>41541</v>
      </c>
      <c r="M41" s="58">
        <v>1200</v>
      </c>
      <c r="N41" s="62">
        <v>41541</v>
      </c>
      <c r="O41" s="31">
        <v>1200</v>
      </c>
      <c r="P41" s="62">
        <v>41541</v>
      </c>
      <c r="Q41" s="31">
        <v>1200</v>
      </c>
      <c r="R41" s="71">
        <v>41642</v>
      </c>
      <c r="S41" s="31">
        <v>1200</v>
      </c>
      <c r="T41" s="71">
        <v>41642</v>
      </c>
      <c r="U41" s="58">
        <v>1200</v>
      </c>
      <c r="V41" s="71">
        <v>41642</v>
      </c>
      <c r="W41" s="31">
        <v>1200</v>
      </c>
      <c r="X41" s="34">
        <v>41719</v>
      </c>
      <c r="Y41" s="31">
        <v>1200</v>
      </c>
      <c r="Z41" s="34">
        <v>41719</v>
      </c>
      <c r="AA41" s="31">
        <v>1200</v>
      </c>
      <c r="AB41" s="34">
        <v>41719</v>
      </c>
      <c r="AC41" s="73"/>
      <c r="AD41" s="73"/>
      <c r="AE41" s="73"/>
    </row>
    <row r="42" spans="1:31" ht="18" customHeight="1" x14ac:dyDescent="0.25">
      <c r="A42" s="5">
        <v>39</v>
      </c>
      <c r="B42" s="59" t="s">
        <v>101</v>
      </c>
      <c r="C42" s="59" t="s">
        <v>102</v>
      </c>
      <c r="D42" s="57">
        <v>2000</v>
      </c>
      <c r="E42" s="80">
        <v>1200</v>
      </c>
      <c r="F42" s="64">
        <v>41447</v>
      </c>
      <c r="G42" s="57">
        <v>1200</v>
      </c>
      <c r="H42" s="64">
        <v>41447</v>
      </c>
      <c r="I42" s="60">
        <v>1200</v>
      </c>
      <c r="J42" s="64">
        <v>41447</v>
      </c>
      <c r="K42" s="29">
        <v>1200</v>
      </c>
      <c r="L42" s="140">
        <v>41610</v>
      </c>
      <c r="M42" s="58">
        <v>1200</v>
      </c>
      <c r="N42" s="140">
        <v>41610</v>
      </c>
      <c r="O42" s="31">
        <v>1200</v>
      </c>
      <c r="P42" s="140">
        <v>41610</v>
      </c>
      <c r="Q42" s="31">
        <v>1200</v>
      </c>
      <c r="R42" s="140">
        <v>41610</v>
      </c>
      <c r="S42" s="31">
        <v>1200</v>
      </c>
      <c r="T42" s="140">
        <v>41610</v>
      </c>
      <c r="U42" s="31">
        <v>1200</v>
      </c>
      <c r="V42" s="34">
        <v>41774</v>
      </c>
      <c r="W42" s="31">
        <v>1200</v>
      </c>
      <c r="X42" s="34">
        <v>41774</v>
      </c>
      <c r="Y42" s="31">
        <v>1200</v>
      </c>
      <c r="Z42" s="30">
        <v>41774</v>
      </c>
      <c r="AA42" s="31">
        <v>1200</v>
      </c>
      <c r="AB42" s="30">
        <v>41774</v>
      </c>
      <c r="AC42" s="73"/>
      <c r="AD42" s="73"/>
      <c r="AE42" s="73"/>
    </row>
    <row r="43" spans="1:31" ht="17.25" customHeight="1" thickBot="1" x14ac:dyDescent="0.3">
      <c r="A43" s="19">
        <v>40</v>
      </c>
      <c r="B43" s="59" t="s">
        <v>103</v>
      </c>
      <c r="C43" s="59" t="s">
        <v>104</v>
      </c>
      <c r="D43" s="57">
        <v>0</v>
      </c>
      <c r="E43" s="78">
        <v>1200</v>
      </c>
      <c r="F43" s="64">
        <v>41370</v>
      </c>
      <c r="G43" s="60">
        <v>1200</v>
      </c>
      <c r="H43" s="71">
        <v>41395</v>
      </c>
      <c r="I43" s="60">
        <v>1200</v>
      </c>
      <c r="J43" s="91">
        <v>41429</v>
      </c>
      <c r="K43" s="29">
        <v>1200</v>
      </c>
      <c r="L43" s="72">
        <v>41458</v>
      </c>
      <c r="M43" s="58">
        <v>1200</v>
      </c>
      <c r="N43" s="49">
        <v>41496</v>
      </c>
      <c r="O43" s="31">
        <v>1200</v>
      </c>
      <c r="P43" s="34">
        <v>41526</v>
      </c>
      <c r="Q43" s="31">
        <v>1200</v>
      </c>
      <c r="R43" s="34">
        <v>41553</v>
      </c>
      <c r="S43" s="31">
        <v>1200</v>
      </c>
      <c r="T43" s="34">
        <v>41616</v>
      </c>
      <c r="U43" s="58">
        <v>1200</v>
      </c>
      <c r="V43" s="34">
        <v>41616</v>
      </c>
      <c r="W43" s="31">
        <v>1200</v>
      </c>
      <c r="X43" s="30">
        <v>41825</v>
      </c>
      <c r="Y43" s="31">
        <v>1200</v>
      </c>
      <c r="Z43" s="30">
        <v>41825</v>
      </c>
      <c r="AA43" s="31">
        <v>1200</v>
      </c>
      <c r="AB43" s="30">
        <v>41825</v>
      </c>
      <c r="AC43" s="73"/>
      <c r="AD43" s="73"/>
      <c r="AE43" s="73"/>
    </row>
    <row r="44" spans="1:31" ht="18" x14ac:dyDescent="0.25">
      <c r="A44" s="50"/>
      <c r="B44" s="3"/>
      <c r="C44" s="3" t="s">
        <v>105</v>
      </c>
      <c r="D44" s="32">
        <f>SUM(D4:D43)</f>
        <v>19000</v>
      </c>
      <c r="E44" s="79">
        <f>SUM(E4:E43)</f>
        <v>48000</v>
      </c>
      <c r="F44" s="79"/>
      <c r="G44" s="32">
        <f>SUM(G4:G43)</f>
        <v>48000</v>
      </c>
      <c r="H44" s="86"/>
      <c r="I44" s="31">
        <f>SUM(I4:I43)</f>
        <v>48000</v>
      </c>
      <c r="J44" s="121"/>
      <c r="K44" s="32">
        <f>SUM(K4:K43)</f>
        <v>48000</v>
      </c>
      <c r="L44" s="137"/>
      <c r="M44" s="3">
        <f>SUM(M4:M43)</f>
        <v>48000</v>
      </c>
      <c r="N44" s="92"/>
      <c r="O44" s="32">
        <f>SUM(O4:O43)</f>
        <v>48000</v>
      </c>
      <c r="P44" s="96"/>
      <c r="Q44" s="31">
        <f>SUM(Q4:Q43)</f>
        <v>48000</v>
      </c>
      <c r="R44" s="96"/>
      <c r="S44" s="31">
        <f>SUM(S4:S43)</f>
        <v>48000</v>
      </c>
      <c r="T44" s="99"/>
      <c r="U44" s="31">
        <f>SUM(U4:U43)</f>
        <v>48000</v>
      </c>
      <c r="V44" s="86"/>
      <c r="W44" s="31">
        <f>SUM(W4:W43)</f>
        <v>48000</v>
      </c>
      <c r="X44" s="101"/>
      <c r="Y44" s="31">
        <f>SUM(Y4:Y43)</f>
        <v>48000</v>
      </c>
      <c r="Z44" s="94"/>
      <c r="AA44" s="31">
        <f>SUM(AA4:AA43)</f>
        <v>48000</v>
      </c>
      <c r="AB44" s="101">
        <f>SUM(D44,E44,G44,I44,K44,M44,O44,Q44,S44,U44,W44,Y44,AA44)</f>
        <v>595000</v>
      </c>
      <c r="AC44" s="73"/>
      <c r="AD44" s="73"/>
      <c r="AE44" s="73"/>
    </row>
    <row r="45" spans="1:31" ht="22.5" customHeight="1" x14ac:dyDescent="0.25">
      <c r="A45" s="73"/>
      <c r="B45" s="73"/>
      <c r="K45" s="73"/>
      <c r="R45" s="162"/>
      <c r="S45" s="162"/>
      <c r="T45" s="162"/>
      <c r="U45" s="168" t="s">
        <v>135</v>
      </c>
      <c r="V45" s="169"/>
      <c r="W45" s="169"/>
      <c r="Y45" s="73"/>
      <c r="AA45" s="73"/>
      <c r="AB45" s="122">
        <v>144180</v>
      </c>
      <c r="AC45" s="73"/>
      <c r="AD45" s="73"/>
      <c r="AE45" s="73"/>
    </row>
    <row r="46" spans="1:31" ht="23.25" customHeight="1" x14ac:dyDescent="0.25">
      <c r="A46" s="73"/>
      <c r="B46" s="73"/>
      <c r="C46" t="s">
        <v>142</v>
      </c>
      <c r="K46" s="73"/>
      <c r="P46" s="122"/>
      <c r="R46" s="163"/>
      <c r="S46" s="163"/>
      <c r="T46" s="163"/>
      <c r="U46" s="170" t="s">
        <v>148</v>
      </c>
      <c r="V46" s="170"/>
      <c r="W46" s="170"/>
      <c r="Y46" s="73"/>
      <c r="AA46" s="73"/>
      <c r="AB46" s="73">
        <v>700</v>
      </c>
      <c r="AC46" s="73"/>
      <c r="AD46" s="73"/>
      <c r="AE46" s="73"/>
    </row>
    <row r="47" spans="1:31" ht="23.25" customHeight="1" x14ac:dyDescent="0.25">
      <c r="A47" s="73"/>
      <c r="B47" s="73"/>
      <c r="K47" s="73"/>
      <c r="P47" s="122"/>
      <c r="R47" s="163"/>
      <c r="S47" s="163"/>
      <c r="T47" s="163"/>
      <c r="U47" s="170" t="s">
        <v>272</v>
      </c>
      <c r="V47" s="170"/>
      <c r="W47" s="170"/>
      <c r="Y47" s="73"/>
      <c r="AA47" s="73"/>
      <c r="AB47" s="73">
        <v>20000</v>
      </c>
      <c r="AC47" s="73"/>
      <c r="AD47" s="73"/>
      <c r="AE47" s="73"/>
    </row>
    <row r="48" spans="1:31" ht="23.25" customHeight="1" x14ac:dyDescent="0.25">
      <c r="A48" s="73"/>
      <c r="B48" s="73"/>
      <c r="K48" s="73"/>
      <c r="P48" s="122"/>
      <c r="R48" s="163"/>
      <c r="S48" s="163"/>
      <c r="T48" s="163"/>
      <c r="U48" s="170" t="s">
        <v>294</v>
      </c>
      <c r="V48" s="170"/>
      <c r="W48" s="170"/>
      <c r="Y48" s="73"/>
      <c r="AA48" s="73"/>
      <c r="AB48" s="73">
        <v>2650</v>
      </c>
      <c r="AC48" s="73"/>
      <c r="AD48" s="73"/>
      <c r="AE48" s="73"/>
    </row>
    <row r="49" spans="1:31" ht="23.25" customHeight="1" x14ac:dyDescent="0.25">
      <c r="A49" s="73"/>
      <c r="B49" s="73"/>
      <c r="F49" s="95" t="s">
        <v>258</v>
      </c>
      <c r="K49" s="73"/>
      <c r="P49" s="122"/>
      <c r="R49" s="163"/>
      <c r="S49" s="163"/>
      <c r="T49" s="163"/>
      <c r="U49" s="170" t="s">
        <v>219</v>
      </c>
      <c r="V49" s="170"/>
      <c r="W49" s="170"/>
      <c r="Y49" s="73"/>
      <c r="AA49" s="73"/>
      <c r="AB49" s="73">
        <v>15000</v>
      </c>
      <c r="AC49" s="73"/>
      <c r="AD49" s="73"/>
      <c r="AE49" s="73"/>
    </row>
    <row r="50" spans="1:31" ht="15.75" x14ac:dyDescent="0.25">
      <c r="A50" s="73"/>
      <c r="B50" s="73"/>
      <c r="F50" t="s">
        <v>259</v>
      </c>
      <c r="K50" s="73"/>
      <c r="P50" s="122"/>
      <c r="R50" s="164"/>
      <c r="S50" s="164"/>
      <c r="T50" s="164"/>
      <c r="U50" s="167" t="s">
        <v>121</v>
      </c>
      <c r="V50" s="167"/>
      <c r="W50" s="167"/>
      <c r="Y50" s="73"/>
      <c r="AA50" s="73"/>
      <c r="AB50" s="73">
        <v>30000</v>
      </c>
      <c r="AC50" s="73"/>
      <c r="AD50" s="73"/>
      <c r="AE50" s="73"/>
    </row>
    <row r="51" spans="1:31" ht="25.5" customHeight="1" x14ac:dyDescent="0.25">
      <c r="A51" s="73"/>
      <c r="B51" s="73"/>
      <c r="J51" s="123"/>
      <c r="K51" s="73"/>
      <c r="Q51" s="120"/>
      <c r="U51" s="171" t="s">
        <v>136</v>
      </c>
      <c r="V51" s="172"/>
      <c r="W51" s="172"/>
      <c r="X51" s="138"/>
      <c r="Y51" s="73"/>
      <c r="AA51" s="73"/>
      <c r="AB51" s="138">
        <f>SUM(AB44:AB50)</f>
        <v>807530</v>
      </c>
      <c r="AC51" s="73"/>
      <c r="AD51" s="73"/>
      <c r="AE51" s="73"/>
    </row>
    <row r="52" spans="1:31" ht="15.75" x14ac:dyDescent="0.25">
      <c r="A52" s="73"/>
      <c r="B52" s="73"/>
      <c r="E52" s="73"/>
      <c r="G52" s="73"/>
      <c r="H52" s="73"/>
      <c r="I52" s="73"/>
      <c r="J52" s="134"/>
      <c r="K52" s="73"/>
      <c r="M52" s="73"/>
      <c r="N52" s="73"/>
      <c r="O52" s="73"/>
      <c r="Q52" s="100"/>
      <c r="R52" s="73"/>
      <c r="U52" s="73"/>
      <c r="V52" s="73"/>
      <c r="W52" s="100"/>
      <c r="X52" s="73"/>
      <c r="Y52" s="73"/>
      <c r="AA52" s="73"/>
      <c r="AB52" s="73"/>
      <c r="AC52" s="73"/>
      <c r="AD52" s="73"/>
      <c r="AE52" s="73"/>
    </row>
    <row r="53" spans="1:31" x14ac:dyDescent="0.25">
      <c r="A53" s="73"/>
      <c r="B53" s="73"/>
      <c r="E53" s="73"/>
      <c r="G53" s="73"/>
      <c r="H53" s="73"/>
      <c r="I53" s="73"/>
      <c r="M53" s="73"/>
      <c r="O53" s="73"/>
      <c r="P53" s="73"/>
      <c r="Q53" s="93"/>
      <c r="U53" s="73"/>
      <c r="V53" s="73"/>
      <c r="W53" s="93"/>
      <c r="X53" s="73"/>
      <c r="Y53" s="73"/>
      <c r="AA53" s="73"/>
      <c r="AB53" s="73"/>
      <c r="AC53" s="73"/>
      <c r="AD53" s="73"/>
      <c r="AE53" s="73"/>
    </row>
    <row r="54" spans="1:31" x14ac:dyDescent="0.25">
      <c r="A54" s="73"/>
      <c r="B54" s="73"/>
      <c r="C54" s="95"/>
      <c r="E54" s="73"/>
      <c r="G54" s="73"/>
      <c r="H54" s="73"/>
      <c r="I54" s="73"/>
      <c r="K54" s="95"/>
      <c r="M54" s="73"/>
      <c r="O54" s="73"/>
      <c r="P54" s="73"/>
      <c r="T54" s="93"/>
      <c r="V54" s="93"/>
      <c r="W54" s="73"/>
      <c r="X54" s="73"/>
      <c r="Y54" s="73"/>
      <c r="AA54" s="73"/>
      <c r="AB54" s="73"/>
      <c r="AC54" s="73"/>
      <c r="AD54" s="73"/>
      <c r="AE54" s="73"/>
    </row>
    <row r="55" spans="1:31" x14ac:dyDescent="0.25">
      <c r="A55" s="73"/>
      <c r="B55" s="73"/>
      <c r="E55" s="73"/>
      <c r="G55" s="73"/>
      <c r="H55" s="73"/>
      <c r="I55" s="73"/>
      <c r="M55" s="73"/>
      <c r="O55" s="73"/>
      <c r="P55" s="73"/>
      <c r="T55" s="93"/>
      <c r="V55" s="93"/>
      <c r="W55" s="73"/>
      <c r="X55" s="73"/>
      <c r="Y55" s="73"/>
      <c r="AA55" s="73"/>
      <c r="AB55" s="73"/>
      <c r="AC55" s="73"/>
      <c r="AD55" s="73"/>
      <c r="AE55" s="73"/>
    </row>
    <row r="56" spans="1:31" x14ac:dyDescent="0.25">
      <c r="A56" s="73"/>
      <c r="B56" s="73"/>
      <c r="E56" s="73"/>
      <c r="G56" s="73"/>
      <c r="H56" s="73"/>
      <c r="I56" s="73"/>
      <c r="M56" s="73"/>
      <c r="O56" s="73"/>
      <c r="P56" s="73"/>
      <c r="V56" s="93"/>
      <c r="W56" s="73"/>
      <c r="X56" s="73"/>
      <c r="Y56" s="73"/>
      <c r="AA56" s="73"/>
      <c r="AB56" s="73"/>
      <c r="AC56" s="73"/>
      <c r="AD56" s="73"/>
      <c r="AE56" s="73"/>
    </row>
    <row r="57" spans="1:31" x14ac:dyDescent="0.25">
      <c r="A57" s="73"/>
      <c r="B57" s="73"/>
      <c r="E57" s="73"/>
      <c r="G57" s="73"/>
      <c r="H57" s="73"/>
      <c r="I57" s="73"/>
      <c r="U57" s="93"/>
      <c r="V57" s="93"/>
      <c r="W57" s="73"/>
      <c r="X57" s="73"/>
      <c r="Y57" s="73"/>
      <c r="AA57" s="73"/>
      <c r="AB57" s="73"/>
      <c r="AC57" s="73"/>
      <c r="AD57" s="73"/>
      <c r="AE57" s="73"/>
    </row>
    <row r="58" spans="1:31" x14ac:dyDescent="0.25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93"/>
      <c r="O58" s="73"/>
      <c r="Q58" s="73"/>
      <c r="S58" s="73"/>
      <c r="T58" s="97"/>
      <c r="U58" s="73"/>
      <c r="V58" s="97"/>
      <c r="W58" s="73"/>
      <c r="X58" s="97"/>
      <c r="Y58" s="73"/>
      <c r="Z58" s="97"/>
      <c r="AA58" s="73"/>
      <c r="AB58" s="97"/>
      <c r="AC58" s="73"/>
      <c r="AD58" s="73"/>
      <c r="AE58" s="73"/>
    </row>
    <row r="59" spans="1:31" x14ac:dyDescent="0.25">
      <c r="A59" s="73"/>
      <c r="B59" s="73"/>
      <c r="C59" s="98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</row>
    <row r="60" spans="1:31" x14ac:dyDescent="0.25">
      <c r="A60" s="73"/>
      <c r="B60" s="73"/>
      <c r="C60" s="98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</row>
    <row r="61" spans="1:31" x14ac:dyDescent="0.25">
      <c r="A61" s="73"/>
      <c r="B61" s="73"/>
      <c r="C61" s="98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</row>
    <row r="62" spans="1:31" x14ac:dyDescent="0.25">
      <c r="A62" s="73"/>
      <c r="B62" s="73"/>
      <c r="C62" s="98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</row>
    <row r="63" spans="1:31" x14ac:dyDescent="0.25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</row>
    <row r="64" spans="1:31" x14ac:dyDescent="0.25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</row>
    <row r="65" spans="1:31" x14ac:dyDescent="0.2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</row>
    <row r="66" spans="1:31" x14ac:dyDescent="0.25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</row>
    <row r="67" spans="1:31" x14ac:dyDescent="0.25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</row>
    <row r="68" spans="1:31" x14ac:dyDescent="0.25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</row>
    <row r="69" spans="1:31" x14ac:dyDescent="0.25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</row>
    <row r="70" spans="1:31" x14ac:dyDescent="0.25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</row>
    <row r="71" spans="1:31" x14ac:dyDescent="0.25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</row>
    <row r="72" spans="1:31" x14ac:dyDescent="0.25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</row>
  </sheetData>
  <mergeCells count="7">
    <mergeCell ref="U50:W50"/>
    <mergeCell ref="U45:W45"/>
    <mergeCell ref="U46:W46"/>
    <mergeCell ref="U49:W49"/>
    <mergeCell ref="U51:W51"/>
    <mergeCell ref="U47:W47"/>
    <mergeCell ref="U48:W4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"/>
  <sheetViews>
    <sheetView topLeftCell="A220" workbookViewId="0">
      <selection activeCell="E238" sqref="E238"/>
    </sheetView>
  </sheetViews>
  <sheetFormatPr defaultRowHeight="15" x14ac:dyDescent="0.25"/>
  <cols>
    <col min="1" max="1" width="10.5703125" customWidth="1"/>
    <col min="2" max="2" width="60.28515625" customWidth="1"/>
    <col min="3" max="3" width="11.7109375" customWidth="1"/>
    <col min="5" max="5" width="10.85546875" bestFit="1" customWidth="1"/>
    <col min="7" max="7" width="9.28515625" bestFit="1" customWidth="1"/>
    <col min="8" max="8" width="15.140625" customWidth="1"/>
  </cols>
  <sheetData>
    <row r="1" spans="1:9" ht="15.75" thickBot="1" x14ac:dyDescent="0.3"/>
    <row r="2" spans="1:9" x14ac:dyDescent="0.25">
      <c r="A2" s="13"/>
      <c r="B2" s="14" t="s">
        <v>0</v>
      </c>
      <c r="C2" s="14"/>
      <c r="D2" s="18"/>
      <c r="E2" s="23"/>
      <c r="F2" s="50"/>
      <c r="G2" s="18"/>
      <c r="H2" s="8"/>
      <c r="I2" s="73"/>
    </row>
    <row r="3" spans="1:9" ht="16.5" thickBot="1" x14ac:dyDescent="0.3">
      <c r="A3" s="11"/>
      <c r="B3" s="22" t="s">
        <v>126</v>
      </c>
      <c r="C3" s="22"/>
      <c r="D3" s="12"/>
      <c r="E3" s="24"/>
      <c r="F3" s="4" t="s">
        <v>127</v>
      </c>
      <c r="G3" s="4"/>
      <c r="H3" s="4"/>
      <c r="I3" s="73"/>
    </row>
    <row r="4" spans="1:9" ht="15.75" thickBot="1" x14ac:dyDescent="0.3">
      <c r="A4" s="16" t="s">
        <v>106</v>
      </c>
      <c r="B4" s="17" t="s">
        <v>107</v>
      </c>
      <c r="C4" s="20" t="s">
        <v>108</v>
      </c>
      <c r="D4" s="10" t="s">
        <v>109</v>
      </c>
      <c r="E4" s="25" t="s">
        <v>110</v>
      </c>
      <c r="F4" s="50"/>
      <c r="G4" s="50"/>
      <c r="H4" s="50"/>
      <c r="I4" s="73"/>
    </row>
    <row r="5" spans="1:9" x14ac:dyDescent="0.25">
      <c r="A5" s="3">
        <v>1</v>
      </c>
      <c r="B5" s="38">
        <v>41365</v>
      </c>
      <c r="C5" s="82" t="s">
        <v>115</v>
      </c>
      <c r="D5" s="6" t="s">
        <v>137</v>
      </c>
      <c r="E5" s="40">
        <v>600</v>
      </c>
      <c r="F5" s="50"/>
      <c r="G5" s="103" t="s">
        <v>128</v>
      </c>
      <c r="H5" s="50"/>
      <c r="I5" s="73">
        <v>1042818</v>
      </c>
    </row>
    <row r="6" spans="1:9" x14ac:dyDescent="0.25">
      <c r="A6" s="9">
        <v>2</v>
      </c>
      <c r="B6" s="38">
        <v>41367</v>
      </c>
      <c r="C6" s="15" t="s">
        <v>138</v>
      </c>
      <c r="D6" s="9"/>
      <c r="E6" s="41">
        <v>15000</v>
      </c>
      <c r="F6" s="50"/>
      <c r="G6" s="103" t="s">
        <v>129</v>
      </c>
      <c r="H6" s="50"/>
      <c r="I6" s="73">
        <v>898638</v>
      </c>
    </row>
    <row r="7" spans="1:9" x14ac:dyDescent="0.25">
      <c r="A7" s="6">
        <v>3</v>
      </c>
      <c r="B7" s="38">
        <v>41367</v>
      </c>
      <c r="C7" s="82" t="s">
        <v>116</v>
      </c>
      <c r="D7" s="6"/>
      <c r="E7" s="40">
        <v>5000</v>
      </c>
      <c r="F7" s="50"/>
      <c r="G7" s="103" t="s">
        <v>130</v>
      </c>
      <c r="H7" s="50"/>
      <c r="I7" s="73">
        <f>I5-I6</f>
        <v>144180</v>
      </c>
    </row>
    <row r="8" spans="1:9" x14ac:dyDescent="0.25">
      <c r="A8" s="6">
        <v>4</v>
      </c>
      <c r="B8" s="38">
        <v>41367</v>
      </c>
      <c r="C8" s="82" t="s">
        <v>139</v>
      </c>
      <c r="D8" s="6" t="s">
        <v>137</v>
      </c>
      <c r="E8" s="40">
        <v>5710</v>
      </c>
      <c r="F8" s="50"/>
      <c r="G8" s="103" t="s">
        <v>131</v>
      </c>
      <c r="H8" s="50"/>
      <c r="I8" s="73">
        <v>135141</v>
      </c>
    </row>
    <row r="9" spans="1:9" x14ac:dyDescent="0.25">
      <c r="A9" s="6">
        <v>5</v>
      </c>
      <c r="B9" s="38">
        <v>41367</v>
      </c>
      <c r="C9" s="5" t="s">
        <v>117</v>
      </c>
      <c r="D9" s="6"/>
      <c r="E9" s="40">
        <v>4000</v>
      </c>
      <c r="F9" s="50"/>
      <c r="G9" s="103" t="s">
        <v>132</v>
      </c>
      <c r="H9" s="50"/>
      <c r="I9" s="73">
        <f>I7-I8</f>
        <v>9039</v>
      </c>
    </row>
    <row r="10" spans="1:9" x14ac:dyDescent="0.25">
      <c r="A10" s="6">
        <v>6</v>
      </c>
      <c r="B10" s="38">
        <v>41367</v>
      </c>
      <c r="C10" s="5" t="s">
        <v>140</v>
      </c>
      <c r="D10" s="84"/>
      <c r="E10" s="40">
        <v>4500</v>
      </c>
      <c r="F10" s="50"/>
      <c r="G10" s="50"/>
      <c r="H10" s="50"/>
      <c r="I10" s="73"/>
    </row>
    <row r="11" spans="1:9" x14ac:dyDescent="0.25">
      <c r="A11" s="6">
        <v>7</v>
      </c>
      <c r="B11" s="39">
        <v>41378</v>
      </c>
      <c r="C11" s="5" t="s">
        <v>144</v>
      </c>
      <c r="D11" s="6" t="s">
        <v>145</v>
      </c>
      <c r="E11" s="40">
        <f>107*225</f>
        <v>24075</v>
      </c>
      <c r="F11" s="50"/>
      <c r="G11" s="50"/>
      <c r="H11" s="50"/>
      <c r="I11" s="73"/>
    </row>
    <row r="12" spans="1:9" x14ac:dyDescent="0.25">
      <c r="A12" s="6">
        <v>8</v>
      </c>
      <c r="B12" s="39">
        <v>41390</v>
      </c>
      <c r="C12" s="5" t="s">
        <v>146</v>
      </c>
      <c r="D12" s="6" t="s">
        <v>147</v>
      </c>
      <c r="E12" s="40">
        <v>2000</v>
      </c>
      <c r="F12" s="50"/>
      <c r="G12" s="50"/>
      <c r="H12" s="50"/>
      <c r="I12" s="73"/>
    </row>
    <row r="13" spans="1:9" x14ac:dyDescent="0.25">
      <c r="A13" s="6"/>
      <c r="B13" s="39"/>
      <c r="C13" s="5"/>
      <c r="D13" s="6"/>
      <c r="E13" s="40"/>
      <c r="F13" s="50"/>
      <c r="G13" s="50"/>
      <c r="H13" s="50"/>
      <c r="I13" s="73"/>
    </row>
    <row r="14" spans="1:9" x14ac:dyDescent="0.25">
      <c r="A14" s="6"/>
      <c r="B14" s="39"/>
      <c r="C14" s="5"/>
      <c r="D14" s="6"/>
      <c r="E14" s="40"/>
      <c r="F14" s="50"/>
      <c r="G14" s="50"/>
      <c r="H14" s="50">
        <f>181180-60885</f>
        <v>120295</v>
      </c>
      <c r="I14" s="73"/>
    </row>
    <row r="15" spans="1:9" x14ac:dyDescent="0.25">
      <c r="A15" s="6"/>
      <c r="B15" s="39"/>
      <c r="C15" s="5"/>
      <c r="D15" s="6"/>
      <c r="E15" s="40"/>
      <c r="F15" s="50"/>
      <c r="G15" s="50"/>
      <c r="H15" s="50"/>
      <c r="I15" s="73"/>
    </row>
    <row r="16" spans="1:9" x14ac:dyDescent="0.25">
      <c r="A16" s="6"/>
      <c r="B16" s="42"/>
      <c r="C16" s="43"/>
      <c r="D16" s="44"/>
      <c r="E16" s="45">
        <f>SUM(E5:E15)</f>
        <v>60885</v>
      </c>
      <c r="F16" s="50"/>
      <c r="G16" s="50"/>
      <c r="H16" s="50"/>
      <c r="I16" s="73"/>
    </row>
    <row r="18" spans="1:8" ht="15.75" thickBot="1" x14ac:dyDescent="0.3"/>
    <row r="19" spans="1:8" x14ac:dyDescent="0.25">
      <c r="A19" s="13"/>
      <c r="B19" s="14" t="s">
        <v>0</v>
      </c>
      <c r="C19" s="14"/>
      <c r="D19" s="18"/>
      <c r="E19" s="23"/>
      <c r="F19" s="50"/>
      <c r="G19" s="18"/>
      <c r="H19" s="8"/>
    </row>
    <row r="20" spans="1:8" ht="16.5" thickBot="1" x14ac:dyDescent="0.3">
      <c r="A20" s="11"/>
      <c r="B20" s="22" t="s">
        <v>150</v>
      </c>
      <c r="C20" s="22"/>
      <c r="D20" s="12"/>
      <c r="E20" s="24"/>
      <c r="F20" s="4" t="s">
        <v>149</v>
      </c>
      <c r="G20" s="4"/>
      <c r="H20" s="4"/>
    </row>
    <row r="21" spans="1:8" x14ac:dyDescent="0.25">
      <c r="A21" s="111" t="s">
        <v>106</v>
      </c>
      <c r="B21" s="112" t="s">
        <v>107</v>
      </c>
      <c r="C21" s="14" t="s">
        <v>108</v>
      </c>
      <c r="D21" s="7" t="s">
        <v>109</v>
      </c>
      <c r="E21" s="113" t="s">
        <v>110</v>
      </c>
      <c r="F21" s="50"/>
      <c r="G21" s="50"/>
      <c r="H21" s="50"/>
    </row>
    <row r="22" spans="1:8" x14ac:dyDescent="0.25">
      <c r="A22" s="94">
        <v>1</v>
      </c>
      <c r="B22" s="114">
        <v>41395</v>
      </c>
      <c r="C22" s="115" t="s">
        <v>168</v>
      </c>
      <c r="D22" s="94" t="s">
        <v>151</v>
      </c>
      <c r="E22" s="116">
        <v>600</v>
      </c>
    </row>
    <row r="23" spans="1:8" x14ac:dyDescent="0.25">
      <c r="A23" s="94">
        <v>2</v>
      </c>
      <c r="B23" s="114">
        <v>41397</v>
      </c>
      <c r="C23" s="115" t="s">
        <v>153</v>
      </c>
      <c r="D23" s="94"/>
      <c r="E23" s="116">
        <v>185</v>
      </c>
    </row>
    <row r="24" spans="1:8" x14ac:dyDescent="0.25">
      <c r="A24" s="94">
        <v>2</v>
      </c>
      <c r="B24" s="114">
        <v>41400</v>
      </c>
      <c r="C24" s="3" t="s">
        <v>152</v>
      </c>
      <c r="D24" s="94" t="s">
        <v>151</v>
      </c>
      <c r="E24" s="116">
        <v>4500</v>
      </c>
    </row>
    <row r="25" spans="1:8" x14ac:dyDescent="0.25">
      <c r="A25" s="94">
        <v>3</v>
      </c>
      <c r="B25" s="114">
        <v>41400</v>
      </c>
      <c r="C25" s="115" t="s">
        <v>116</v>
      </c>
      <c r="D25" s="94"/>
      <c r="E25" s="116">
        <v>5000</v>
      </c>
    </row>
    <row r="26" spans="1:8" x14ac:dyDescent="0.25">
      <c r="A26" s="94">
        <v>4</v>
      </c>
      <c r="B26" s="114">
        <v>41400</v>
      </c>
      <c r="C26" s="115" t="s">
        <v>184</v>
      </c>
      <c r="D26" s="94"/>
      <c r="E26" s="116">
        <v>7230</v>
      </c>
    </row>
    <row r="27" spans="1:8" x14ac:dyDescent="0.25">
      <c r="A27" s="94">
        <v>5</v>
      </c>
      <c r="B27" s="114">
        <v>41403</v>
      </c>
      <c r="C27" s="3" t="s">
        <v>154</v>
      </c>
      <c r="D27" s="3"/>
      <c r="E27" s="117">
        <v>600</v>
      </c>
    </row>
    <row r="28" spans="1:8" x14ac:dyDescent="0.25">
      <c r="A28" s="94">
        <v>6</v>
      </c>
      <c r="B28" s="114">
        <v>41403</v>
      </c>
      <c r="C28" s="3" t="s">
        <v>157</v>
      </c>
      <c r="D28" s="3"/>
      <c r="E28" s="117">
        <v>350</v>
      </c>
    </row>
    <row r="29" spans="1:8" x14ac:dyDescent="0.25">
      <c r="A29" s="94">
        <v>7</v>
      </c>
      <c r="B29" s="119">
        <v>41406</v>
      </c>
      <c r="C29" s="3" t="s">
        <v>158</v>
      </c>
      <c r="D29" s="3"/>
      <c r="E29" s="117">
        <v>100</v>
      </c>
    </row>
    <row r="30" spans="1:8" x14ac:dyDescent="0.25">
      <c r="A30" s="94">
        <v>8</v>
      </c>
      <c r="B30" s="114">
        <v>41412</v>
      </c>
      <c r="C30" s="3" t="s">
        <v>183</v>
      </c>
      <c r="D30" s="94" t="s">
        <v>159</v>
      </c>
      <c r="E30" s="116">
        <f>SUM(80*225)</f>
        <v>18000</v>
      </c>
    </row>
    <row r="31" spans="1:8" x14ac:dyDescent="0.25">
      <c r="A31" s="94">
        <v>9</v>
      </c>
      <c r="B31" s="114">
        <v>41420</v>
      </c>
      <c r="C31" s="3" t="s">
        <v>160</v>
      </c>
      <c r="D31" s="94" t="s">
        <v>161</v>
      </c>
      <c r="E31" s="116">
        <v>850</v>
      </c>
    </row>
    <row r="32" spans="1:8" x14ac:dyDescent="0.25">
      <c r="A32" s="94">
        <v>10</v>
      </c>
      <c r="B32" s="114">
        <v>41422</v>
      </c>
      <c r="C32" s="3" t="s">
        <v>162</v>
      </c>
      <c r="D32" s="94"/>
      <c r="E32" s="116">
        <v>400</v>
      </c>
      <c r="H32">
        <v>60885</v>
      </c>
    </row>
    <row r="33" spans="1:8" x14ac:dyDescent="0.25">
      <c r="A33" s="94">
        <v>11</v>
      </c>
      <c r="B33" s="114">
        <v>41422</v>
      </c>
      <c r="C33" s="3" t="s">
        <v>163</v>
      </c>
      <c r="D33" s="94"/>
      <c r="E33" s="116">
        <v>100</v>
      </c>
      <c r="H33">
        <v>37915</v>
      </c>
    </row>
    <row r="34" spans="1:8" x14ac:dyDescent="0.25">
      <c r="A34" s="94"/>
      <c r="B34" s="114"/>
      <c r="C34" s="3"/>
      <c r="D34" s="94"/>
      <c r="E34" s="116">
        <f>SUM(E22:E33)</f>
        <v>37915</v>
      </c>
      <c r="H34">
        <f>SUM(H32:H33)</f>
        <v>98800</v>
      </c>
    </row>
    <row r="35" spans="1:8" x14ac:dyDescent="0.25">
      <c r="B35" s="110"/>
      <c r="C35" s="15"/>
      <c r="E35" s="109"/>
    </row>
    <row r="36" spans="1:8" x14ac:dyDescent="0.25">
      <c r="B36" s="110"/>
      <c r="E36" s="109"/>
    </row>
    <row r="38" spans="1:8" ht="15.75" thickBot="1" x14ac:dyDescent="0.3"/>
    <row r="39" spans="1:8" x14ac:dyDescent="0.25">
      <c r="A39" s="13"/>
      <c r="B39" s="14" t="s">
        <v>0</v>
      </c>
      <c r="C39" s="14"/>
      <c r="D39" s="18"/>
      <c r="E39" s="23"/>
      <c r="F39" s="50"/>
      <c r="G39" s="18"/>
      <c r="H39" s="8"/>
    </row>
    <row r="40" spans="1:8" ht="15.75" x14ac:dyDescent="0.25">
      <c r="A40" s="127"/>
      <c r="B40" s="128" t="s">
        <v>164</v>
      </c>
      <c r="C40" s="128"/>
      <c r="D40" s="18"/>
      <c r="E40" s="129"/>
      <c r="F40" s="4" t="s">
        <v>185</v>
      </c>
      <c r="G40" s="4"/>
      <c r="H40" s="4"/>
    </row>
    <row r="41" spans="1:8" x14ac:dyDescent="0.25">
      <c r="A41" s="3" t="s">
        <v>106</v>
      </c>
      <c r="B41" s="3" t="s">
        <v>107</v>
      </c>
      <c r="C41" s="3" t="s">
        <v>108</v>
      </c>
      <c r="D41" s="3" t="s">
        <v>109</v>
      </c>
      <c r="E41" s="32" t="s">
        <v>110</v>
      </c>
      <c r="F41" s="50"/>
      <c r="G41" s="50"/>
      <c r="H41" s="50"/>
    </row>
    <row r="42" spans="1:8" x14ac:dyDescent="0.25">
      <c r="A42" s="94">
        <v>1</v>
      </c>
      <c r="B42" s="130">
        <v>41426</v>
      </c>
      <c r="C42" s="125" t="s">
        <v>166</v>
      </c>
      <c r="D42" s="94" t="s">
        <v>167</v>
      </c>
      <c r="E42" s="131">
        <v>600</v>
      </c>
    </row>
    <row r="43" spans="1:8" x14ac:dyDescent="0.25">
      <c r="A43" s="94">
        <v>2</v>
      </c>
      <c r="B43" s="130">
        <v>41428</v>
      </c>
      <c r="C43" s="126" t="s">
        <v>146</v>
      </c>
      <c r="D43" s="94" t="s">
        <v>169</v>
      </c>
      <c r="E43" s="131">
        <v>13000</v>
      </c>
    </row>
    <row r="44" spans="1:8" x14ac:dyDescent="0.25">
      <c r="A44" s="94">
        <v>3</v>
      </c>
      <c r="B44" s="130">
        <v>41428</v>
      </c>
      <c r="C44" s="125" t="s">
        <v>116</v>
      </c>
      <c r="D44" s="132" t="s">
        <v>167</v>
      </c>
      <c r="E44" s="131">
        <v>5000</v>
      </c>
    </row>
    <row r="45" spans="1:8" x14ac:dyDescent="0.25">
      <c r="A45" s="94">
        <v>4</v>
      </c>
      <c r="B45" s="130">
        <v>41428</v>
      </c>
      <c r="C45" s="125" t="s">
        <v>170</v>
      </c>
      <c r="D45" s="132" t="s">
        <v>167</v>
      </c>
      <c r="E45" s="131">
        <v>7100</v>
      </c>
    </row>
    <row r="46" spans="1:8" x14ac:dyDescent="0.25">
      <c r="A46" s="94">
        <v>5</v>
      </c>
      <c r="B46" s="130">
        <v>41429</v>
      </c>
      <c r="C46" s="130" t="s">
        <v>171</v>
      </c>
      <c r="D46" s="94" t="s">
        <v>172</v>
      </c>
      <c r="E46" s="131">
        <v>1800</v>
      </c>
    </row>
    <row r="47" spans="1:8" x14ac:dyDescent="0.25">
      <c r="A47" s="94">
        <v>6</v>
      </c>
      <c r="B47" s="130">
        <v>41432</v>
      </c>
      <c r="C47" s="130" t="s">
        <v>173</v>
      </c>
      <c r="D47" s="94" t="s">
        <v>174</v>
      </c>
      <c r="E47" s="131">
        <v>1170</v>
      </c>
    </row>
    <row r="48" spans="1:8" x14ac:dyDescent="0.25">
      <c r="A48" s="94">
        <v>7</v>
      </c>
      <c r="B48" s="130">
        <v>41437</v>
      </c>
      <c r="C48" s="130" t="s">
        <v>175</v>
      </c>
      <c r="D48" s="94" t="s">
        <v>176</v>
      </c>
      <c r="E48" s="131">
        <v>100</v>
      </c>
    </row>
    <row r="49" spans="1:8" x14ac:dyDescent="0.25">
      <c r="A49" s="94">
        <v>8</v>
      </c>
      <c r="B49" s="130">
        <v>41451</v>
      </c>
      <c r="C49" s="130" t="s">
        <v>177</v>
      </c>
      <c r="D49" s="94" t="s">
        <v>178</v>
      </c>
      <c r="E49" s="131">
        <f>9*500</f>
        <v>4500</v>
      </c>
    </row>
    <row r="50" spans="1:8" x14ac:dyDescent="0.25">
      <c r="A50" s="94">
        <v>9</v>
      </c>
      <c r="B50" s="130">
        <v>41451</v>
      </c>
      <c r="C50" s="130" t="s">
        <v>179</v>
      </c>
      <c r="D50" s="94" t="s">
        <v>180</v>
      </c>
      <c r="E50" s="131">
        <f>40*2</f>
        <v>80</v>
      </c>
      <c r="H50">
        <v>98800</v>
      </c>
    </row>
    <row r="51" spans="1:8" x14ac:dyDescent="0.25">
      <c r="A51" s="94">
        <v>10</v>
      </c>
      <c r="B51" s="130">
        <v>41453</v>
      </c>
      <c r="C51" s="3" t="s">
        <v>181</v>
      </c>
      <c r="D51" s="94" t="s">
        <v>182</v>
      </c>
      <c r="E51" s="131">
        <f>87*225</f>
        <v>19575</v>
      </c>
      <c r="H51">
        <v>52925</v>
      </c>
    </row>
    <row r="52" spans="1:8" x14ac:dyDescent="0.25">
      <c r="A52" s="94"/>
      <c r="B52" s="130"/>
      <c r="C52" s="130"/>
      <c r="D52" s="94"/>
      <c r="E52" s="131"/>
      <c r="H52">
        <f>SUM(H50:H51)</f>
        <v>151725</v>
      </c>
    </row>
    <row r="53" spans="1:8" x14ac:dyDescent="0.25">
      <c r="A53" s="94"/>
      <c r="B53" s="130"/>
      <c r="C53" s="130"/>
      <c r="D53" s="94"/>
      <c r="E53" s="131"/>
    </row>
    <row r="54" spans="1:8" x14ac:dyDescent="0.25">
      <c r="A54" s="94"/>
      <c r="B54" s="130"/>
      <c r="C54" s="130"/>
      <c r="D54" s="94"/>
      <c r="E54" s="131"/>
    </row>
    <row r="55" spans="1:8" x14ac:dyDescent="0.25">
      <c r="A55" s="94"/>
      <c r="B55" s="130"/>
      <c r="C55" s="130"/>
      <c r="D55" s="94"/>
      <c r="E55" s="94"/>
      <c r="H55">
        <v>248580</v>
      </c>
    </row>
    <row r="56" spans="1:8" x14ac:dyDescent="0.25">
      <c r="A56" s="94"/>
      <c r="B56" s="130"/>
      <c r="C56" s="130"/>
      <c r="D56" s="94"/>
      <c r="E56" s="94"/>
      <c r="H56">
        <v>64200</v>
      </c>
    </row>
    <row r="57" spans="1:8" x14ac:dyDescent="0.25">
      <c r="A57" s="94"/>
      <c r="B57" s="130"/>
      <c r="C57" s="94"/>
      <c r="D57" s="94"/>
      <c r="E57" s="131">
        <f>SUM(E42:E56)</f>
        <v>52925</v>
      </c>
      <c r="H57">
        <v>2467</v>
      </c>
    </row>
    <row r="58" spans="1:8" x14ac:dyDescent="0.25">
      <c r="B58" s="124"/>
    </row>
    <row r="60" spans="1:8" ht="15.75" thickBot="1" x14ac:dyDescent="0.3"/>
    <row r="61" spans="1:8" x14ac:dyDescent="0.25">
      <c r="A61" s="13"/>
      <c r="B61" s="14" t="s">
        <v>0</v>
      </c>
      <c r="C61" s="14"/>
      <c r="D61" s="18"/>
      <c r="E61" s="23"/>
      <c r="F61" s="50"/>
      <c r="G61" s="18"/>
      <c r="H61" s="8"/>
    </row>
    <row r="62" spans="1:8" ht="15.75" x14ac:dyDescent="0.25">
      <c r="A62" s="127"/>
      <c r="B62" s="128" t="s">
        <v>187</v>
      </c>
      <c r="C62" s="128"/>
      <c r="D62" s="18"/>
      <c r="E62" s="129"/>
      <c r="F62" s="4" t="s">
        <v>186</v>
      </c>
      <c r="G62" s="4"/>
      <c r="H62" s="4"/>
    </row>
    <row r="63" spans="1:8" x14ac:dyDescent="0.25">
      <c r="A63" s="3" t="s">
        <v>106</v>
      </c>
      <c r="B63" s="3" t="s">
        <v>107</v>
      </c>
      <c r="C63" s="3" t="s">
        <v>108</v>
      </c>
      <c r="D63" s="3" t="s">
        <v>109</v>
      </c>
      <c r="E63" s="32" t="s">
        <v>110</v>
      </c>
      <c r="F63" s="50"/>
      <c r="G63" s="50"/>
      <c r="H63" s="50"/>
    </row>
    <row r="64" spans="1:8" x14ac:dyDescent="0.25">
      <c r="A64" s="94">
        <v>1</v>
      </c>
      <c r="B64" s="139">
        <v>41456</v>
      </c>
      <c r="C64" s="94" t="s">
        <v>195</v>
      </c>
      <c r="D64" s="94">
        <v>1</v>
      </c>
      <c r="E64" s="116">
        <v>11500</v>
      </c>
    </row>
    <row r="65" spans="1:5" x14ac:dyDescent="0.25">
      <c r="A65" s="94">
        <v>2</v>
      </c>
      <c r="B65" s="139">
        <v>41456</v>
      </c>
      <c r="C65" s="125" t="s">
        <v>189</v>
      </c>
      <c r="D65" s="94" t="s">
        <v>190</v>
      </c>
      <c r="E65" s="116">
        <v>5060</v>
      </c>
    </row>
    <row r="66" spans="1:5" x14ac:dyDescent="0.25">
      <c r="A66" s="94">
        <v>3</v>
      </c>
      <c r="B66" s="139">
        <v>41456</v>
      </c>
      <c r="C66" s="125" t="s">
        <v>116</v>
      </c>
      <c r="D66" s="94" t="s">
        <v>190</v>
      </c>
      <c r="E66" s="116">
        <v>5000</v>
      </c>
    </row>
    <row r="67" spans="1:5" x14ac:dyDescent="0.25">
      <c r="A67" s="94">
        <v>4</v>
      </c>
      <c r="B67" s="139">
        <v>41458</v>
      </c>
      <c r="C67" s="94" t="s">
        <v>191</v>
      </c>
      <c r="D67" s="94"/>
      <c r="E67" s="116">
        <v>100</v>
      </c>
    </row>
    <row r="68" spans="1:5" x14ac:dyDescent="0.25">
      <c r="A68" s="94">
        <v>5</v>
      </c>
      <c r="B68" s="139">
        <v>41458</v>
      </c>
      <c r="C68" s="94" t="s">
        <v>192</v>
      </c>
      <c r="D68" s="94"/>
      <c r="E68" s="116">
        <v>405</v>
      </c>
    </row>
    <row r="69" spans="1:5" x14ac:dyDescent="0.25">
      <c r="A69" s="94">
        <v>6</v>
      </c>
      <c r="B69" s="139">
        <v>41459</v>
      </c>
      <c r="C69" s="3" t="s">
        <v>193</v>
      </c>
      <c r="D69" s="94" t="s">
        <v>194</v>
      </c>
      <c r="E69" s="116">
        <f>86*225</f>
        <v>19350</v>
      </c>
    </row>
    <row r="70" spans="1:5" x14ac:dyDescent="0.25">
      <c r="A70" s="94">
        <v>7</v>
      </c>
      <c r="B70" s="139">
        <v>41461</v>
      </c>
      <c r="C70" s="94" t="s">
        <v>198</v>
      </c>
      <c r="D70" s="94"/>
      <c r="E70" s="116">
        <v>400</v>
      </c>
    </row>
    <row r="71" spans="1:5" x14ac:dyDescent="0.25">
      <c r="A71" s="94">
        <v>8</v>
      </c>
      <c r="B71" s="139">
        <v>41461</v>
      </c>
      <c r="C71" s="94" t="s">
        <v>196</v>
      </c>
      <c r="D71" s="94"/>
      <c r="E71" s="116">
        <v>20</v>
      </c>
    </row>
    <row r="72" spans="1:5" x14ac:dyDescent="0.25">
      <c r="A72" s="94">
        <v>9</v>
      </c>
      <c r="B72" s="139">
        <v>41473</v>
      </c>
      <c r="C72" s="126" t="s">
        <v>146</v>
      </c>
      <c r="D72" s="94" t="s">
        <v>200</v>
      </c>
      <c r="E72" s="116">
        <v>6500</v>
      </c>
    </row>
    <row r="73" spans="1:5" x14ac:dyDescent="0.25">
      <c r="A73" s="94">
        <v>10</v>
      </c>
      <c r="B73" s="139">
        <v>41483</v>
      </c>
      <c r="C73" s="3" t="s">
        <v>160</v>
      </c>
      <c r="D73" s="94">
        <v>5</v>
      </c>
      <c r="E73" s="116">
        <v>650</v>
      </c>
    </row>
    <row r="74" spans="1:5" x14ac:dyDescent="0.25">
      <c r="A74" s="94">
        <v>11</v>
      </c>
      <c r="B74" s="139">
        <v>41486</v>
      </c>
      <c r="C74" s="94" t="s">
        <v>201</v>
      </c>
      <c r="D74" s="94"/>
      <c r="E74" s="116">
        <v>1900</v>
      </c>
    </row>
    <row r="75" spans="1:5" x14ac:dyDescent="0.25">
      <c r="A75" s="94"/>
      <c r="B75" s="94"/>
      <c r="C75" s="94"/>
      <c r="D75" s="94"/>
      <c r="E75" s="116"/>
    </row>
    <row r="76" spans="1:5" x14ac:dyDescent="0.25">
      <c r="A76" s="94"/>
      <c r="B76" s="94"/>
      <c r="C76" s="94"/>
      <c r="D76" s="94"/>
      <c r="E76" s="116"/>
    </row>
    <row r="77" spans="1:5" x14ac:dyDescent="0.25">
      <c r="A77" s="94"/>
      <c r="B77" s="94"/>
      <c r="C77" s="94"/>
      <c r="D77" s="94"/>
      <c r="E77" s="116"/>
    </row>
    <row r="78" spans="1:5" x14ac:dyDescent="0.25">
      <c r="A78" s="94"/>
      <c r="B78" s="94"/>
      <c r="C78" s="94"/>
      <c r="D78" s="94"/>
      <c r="E78" s="116"/>
    </row>
    <row r="79" spans="1:5" x14ac:dyDescent="0.25">
      <c r="A79" s="94"/>
      <c r="B79" s="94"/>
      <c r="C79" s="94"/>
      <c r="D79" s="94"/>
      <c r="E79" s="116"/>
    </row>
    <row r="80" spans="1:5" x14ac:dyDescent="0.25">
      <c r="A80" s="94"/>
      <c r="B80" s="94"/>
      <c r="C80" s="94"/>
      <c r="D80" s="94"/>
      <c r="E80" s="116"/>
    </row>
    <row r="81" spans="1:7" x14ac:dyDescent="0.25">
      <c r="E81" s="109">
        <f>SUM(E64:E80)</f>
        <v>50885</v>
      </c>
    </row>
    <row r="83" spans="1:7" ht="15.75" thickBot="1" x14ac:dyDescent="0.3"/>
    <row r="84" spans="1:7" x14ac:dyDescent="0.25">
      <c r="A84" s="3" t="s">
        <v>0</v>
      </c>
      <c r="B84" s="3"/>
      <c r="C84" s="3"/>
      <c r="D84" s="32"/>
      <c r="E84" s="50"/>
      <c r="F84" s="18"/>
      <c r="G84" s="8"/>
    </row>
    <row r="85" spans="1:7" ht="15.75" x14ac:dyDescent="0.25">
      <c r="A85" s="47" t="s">
        <v>203</v>
      </c>
      <c r="B85" s="47"/>
      <c r="C85" s="3"/>
      <c r="D85" s="32"/>
      <c r="E85" s="4" t="s">
        <v>202</v>
      </c>
      <c r="F85" s="4"/>
      <c r="G85" s="4"/>
    </row>
    <row r="86" spans="1:7" x14ac:dyDescent="0.25">
      <c r="A86" s="3" t="s">
        <v>107</v>
      </c>
      <c r="B86" s="3" t="s">
        <v>108</v>
      </c>
      <c r="C86" s="3" t="s">
        <v>109</v>
      </c>
      <c r="D86" s="32" t="s">
        <v>110</v>
      </c>
      <c r="E86" s="50"/>
      <c r="F86" s="50"/>
      <c r="G86" s="50"/>
    </row>
    <row r="87" spans="1:7" x14ac:dyDescent="0.25">
      <c r="A87" s="114">
        <v>41488</v>
      </c>
      <c r="B87" s="94" t="s">
        <v>207</v>
      </c>
      <c r="C87" s="94" t="s">
        <v>200</v>
      </c>
      <c r="D87" s="116">
        <v>600</v>
      </c>
    </row>
    <row r="88" spans="1:7" x14ac:dyDescent="0.25">
      <c r="A88" s="114">
        <v>41488</v>
      </c>
      <c r="B88" s="125" t="s">
        <v>204</v>
      </c>
      <c r="C88" s="94"/>
      <c r="D88" s="116">
        <v>5040</v>
      </c>
    </row>
    <row r="89" spans="1:7" x14ac:dyDescent="0.25">
      <c r="A89" s="114">
        <v>41488</v>
      </c>
      <c r="B89" s="94" t="s">
        <v>205</v>
      </c>
      <c r="C89" s="94"/>
      <c r="D89" s="116">
        <v>3300</v>
      </c>
    </row>
    <row r="90" spans="1:7" x14ac:dyDescent="0.25">
      <c r="A90" s="114">
        <v>41488</v>
      </c>
      <c r="B90" s="94" t="s">
        <v>206</v>
      </c>
      <c r="C90" s="94"/>
      <c r="D90" s="116">
        <v>1700</v>
      </c>
    </row>
    <row r="91" spans="1:7" x14ac:dyDescent="0.25">
      <c r="A91" s="114">
        <v>41497</v>
      </c>
      <c r="B91" s="3" t="s">
        <v>210</v>
      </c>
      <c r="C91" s="94" t="s">
        <v>211</v>
      </c>
      <c r="D91" s="116">
        <f>86*225</f>
        <v>19350</v>
      </c>
    </row>
    <row r="92" spans="1:7" x14ac:dyDescent="0.25">
      <c r="A92" s="114">
        <v>41501</v>
      </c>
      <c r="B92" s="94" t="s">
        <v>213</v>
      </c>
      <c r="C92" s="94"/>
      <c r="D92" s="116">
        <v>6700</v>
      </c>
    </row>
    <row r="93" spans="1:7" x14ac:dyDescent="0.25">
      <c r="A93" s="114"/>
      <c r="B93" s="94"/>
      <c r="C93" s="94"/>
      <c r="D93" s="116"/>
    </row>
    <row r="94" spans="1:7" x14ac:dyDescent="0.25">
      <c r="A94" s="114"/>
      <c r="B94" s="94"/>
      <c r="C94" s="94"/>
      <c r="D94" s="116"/>
    </row>
    <row r="95" spans="1:7" x14ac:dyDescent="0.25">
      <c r="A95" s="114"/>
      <c r="B95" s="94"/>
      <c r="C95" s="94"/>
      <c r="D95" s="116"/>
    </row>
    <row r="96" spans="1:7" x14ac:dyDescent="0.25">
      <c r="A96" s="114"/>
      <c r="B96" s="94"/>
      <c r="C96" s="94"/>
      <c r="D96" s="116"/>
    </row>
    <row r="97" spans="1:7" x14ac:dyDescent="0.25">
      <c r="A97" s="114"/>
      <c r="B97" s="94"/>
      <c r="C97" s="94"/>
      <c r="D97" s="116"/>
    </row>
    <row r="98" spans="1:7" x14ac:dyDescent="0.25">
      <c r="A98" s="114"/>
      <c r="B98" s="94"/>
      <c r="C98" s="94"/>
      <c r="D98" s="116"/>
    </row>
    <row r="99" spans="1:7" x14ac:dyDescent="0.25">
      <c r="A99" s="114"/>
      <c r="B99" s="94"/>
      <c r="C99" s="94"/>
      <c r="D99" s="116"/>
    </row>
    <row r="100" spans="1:7" x14ac:dyDescent="0.25">
      <c r="A100" s="114"/>
      <c r="B100" s="94"/>
      <c r="C100" s="94"/>
      <c r="D100" s="116"/>
    </row>
    <row r="101" spans="1:7" x14ac:dyDescent="0.25">
      <c r="A101" s="114"/>
      <c r="B101" s="94"/>
      <c r="C101" s="94"/>
      <c r="D101" s="116">
        <f>SUM(D87:D100)</f>
        <v>36690</v>
      </c>
    </row>
    <row r="102" spans="1:7" ht="15.75" thickBot="1" x14ac:dyDescent="0.3">
      <c r="D102" s="109"/>
    </row>
    <row r="103" spans="1:7" x14ac:dyDescent="0.25">
      <c r="A103" s="3" t="s">
        <v>0</v>
      </c>
      <c r="B103" s="3"/>
      <c r="C103" s="3"/>
      <c r="D103" s="32"/>
      <c r="E103" s="50"/>
      <c r="F103" s="18"/>
      <c r="G103" s="8"/>
    </row>
    <row r="104" spans="1:7" ht="15.75" x14ac:dyDescent="0.25">
      <c r="A104" s="47" t="s">
        <v>214</v>
      </c>
      <c r="B104" s="47"/>
      <c r="C104" s="3"/>
      <c r="D104" s="32"/>
      <c r="E104" s="4" t="s">
        <v>215</v>
      </c>
      <c r="F104" s="4"/>
      <c r="G104" s="4"/>
    </row>
    <row r="105" spans="1:7" x14ac:dyDescent="0.25">
      <c r="A105" s="3" t="s">
        <v>107</v>
      </c>
      <c r="B105" s="3" t="s">
        <v>108</v>
      </c>
      <c r="C105" s="3" t="s">
        <v>109</v>
      </c>
      <c r="D105" s="32" t="s">
        <v>110</v>
      </c>
      <c r="E105" s="50"/>
      <c r="F105" s="50"/>
      <c r="G105" s="50"/>
    </row>
    <row r="106" spans="1:7" x14ac:dyDescent="0.25">
      <c r="A106" s="114">
        <v>41519</v>
      </c>
      <c r="B106" s="94" t="s">
        <v>207</v>
      </c>
      <c r="C106" s="94"/>
      <c r="D106" s="116">
        <v>600</v>
      </c>
    </row>
    <row r="107" spans="1:7" x14ac:dyDescent="0.25">
      <c r="A107" s="114">
        <v>41519</v>
      </c>
      <c r="B107" s="125" t="s">
        <v>218</v>
      </c>
      <c r="C107" s="94"/>
      <c r="D107" s="116">
        <v>5700</v>
      </c>
    </row>
    <row r="108" spans="1:7" x14ac:dyDescent="0.25">
      <c r="A108" s="114">
        <v>41521</v>
      </c>
      <c r="B108" s="94" t="s">
        <v>217</v>
      </c>
      <c r="C108" s="94"/>
      <c r="D108" s="116">
        <v>6500</v>
      </c>
    </row>
    <row r="109" spans="1:7" x14ac:dyDescent="0.25">
      <c r="A109" s="114">
        <v>41522</v>
      </c>
      <c r="B109" s="94" t="s">
        <v>221</v>
      </c>
      <c r="C109" s="94"/>
      <c r="D109" s="116">
        <v>5000</v>
      </c>
      <c r="G109">
        <f>18900/225</f>
        <v>84</v>
      </c>
    </row>
    <row r="110" spans="1:7" x14ac:dyDescent="0.25">
      <c r="A110" s="114">
        <v>41541</v>
      </c>
      <c r="B110" s="3" t="s">
        <v>229</v>
      </c>
      <c r="C110" s="94" t="s">
        <v>220</v>
      </c>
      <c r="D110" s="116">
        <f>225*84</f>
        <v>18900</v>
      </c>
    </row>
    <row r="111" spans="1:7" x14ac:dyDescent="0.25">
      <c r="A111" s="114"/>
      <c r="B111" s="94"/>
      <c r="C111" s="94"/>
      <c r="D111" s="116"/>
    </row>
    <row r="112" spans="1:7" x14ac:dyDescent="0.25">
      <c r="A112" s="114"/>
      <c r="B112" s="94"/>
      <c r="C112" s="94"/>
      <c r="D112" s="116"/>
    </row>
    <row r="113" spans="1:7" x14ac:dyDescent="0.25">
      <c r="A113" s="114"/>
      <c r="B113" s="94"/>
      <c r="C113" s="94"/>
      <c r="D113" s="116"/>
    </row>
    <row r="114" spans="1:7" x14ac:dyDescent="0.25">
      <c r="A114" s="114"/>
      <c r="B114" s="94"/>
      <c r="C114" s="94"/>
      <c r="D114" s="116"/>
    </row>
    <row r="115" spans="1:7" x14ac:dyDescent="0.25">
      <c r="A115" s="114"/>
      <c r="B115" s="94"/>
      <c r="C115" s="94"/>
      <c r="D115" s="116"/>
    </row>
    <row r="116" spans="1:7" x14ac:dyDescent="0.25">
      <c r="A116" s="114"/>
      <c r="B116" s="94"/>
      <c r="C116" s="94"/>
      <c r="D116" s="116"/>
    </row>
    <row r="117" spans="1:7" x14ac:dyDescent="0.25">
      <c r="A117" s="114"/>
      <c r="B117" s="94"/>
      <c r="C117" s="94"/>
      <c r="D117" s="116"/>
    </row>
    <row r="118" spans="1:7" x14ac:dyDescent="0.25">
      <c r="A118" s="114"/>
      <c r="B118" s="94"/>
      <c r="C118" s="94"/>
      <c r="D118" s="116"/>
    </row>
    <row r="119" spans="1:7" x14ac:dyDescent="0.25">
      <c r="A119" s="114"/>
      <c r="B119" s="94"/>
      <c r="C119" s="94"/>
      <c r="D119" s="116"/>
    </row>
    <row r="120" spans="1:7" x14ac:dyDescent="0.25">
      <c r="A120" s="114"/>
      <c r="B120" s="94"/>
      <c r="C120" s="94"/>
      <c r="D120" s="116">
        <f>SUM(D106:D119)</f>
        <v>36700</v>
      </c>
    </row>
    <row r="121" spans="1:7" ht="15.75" thickBot="1" x14ac:dyDescent="0.3"/>
    <row r="122" spans="1:7" x14ac:dyDescent="0.25">
      <c r="A122" s="3" t="s">
        <v>0</v>
      </c>
      <c r="B122" s="3"/>
      <c r="C122" s="3"/>
      <c r="D122" s="32"/>
      <c r="E122" s="50"/>
      <c r="F122" s="18"/>
      <c r="G122" s="8"/>
    </row>
    <row r="123" spans="1:7" ht="15.75" x14ac:dyDescent="0.25">
      <c r="A123" s="47" t="s">
        <v>222</v>
      </c>
      <c r="B123" s="47"/>
      <c r="C123" s="3"/>
      <c r="D123" s="32"/>
      <c r="E123" s="4" t="s">
        <v>223</v>
      </c>
      <c r="F123" s="4"/>
      <c r="G123" s="4"/>
    </row>
    <row r="124" spans="1:7" x14ac:dyDescent="0.25">
      <c r="A124" s="3" t="s">
        <v>107</v>
      </c>
      <c r="B124" s="3" t="s">
        <v>108</v>
      </c>
      <c r="C124" s="3" t="s">
        <v>109</v>
      </c>
      <c r="D124" s="32" t="s">
        <v>110</v>
      </c>
      <c r="E124" s="50"/>
      <c r="F124" s="50"/>
      <c r="G124" s="50"/>
    </row>
    <row r="125" spans="1:7" x14ac:dyDescent="0.25">
      <c r="A125" s="114">
        <v>41548</v>
      </c>
      <c r="B125" s="94" t="s">
        <v>207</v>
      </c>
      <c r="C125" s="94" t="s">
        <v>224</v>
      </c>
      <c r="D125" s="116">
        <v>600</v>
      </c>
    </row>
    <row r="126" spans="1:7" x14ac:dyDescent="0.25">
      <c r="A126" s="114">
        <v>41549</v>
      </c>
      <c r="B126" s="125" t="s">
        <v>225</v>
      </c>
      <c r="C126" s="94" t="s">
        <v>226</v>
      </c>
      <c r="D126" s="116">
        <v>8780</v>
      </c>
    </row>
    <row r="127" spans="1:7" x14ac:dyDescent="0.25">
      <c r="A127" s="114">
        <v>41550</v>
      </c>
      <c r="B127" s="94" t="s">
        <v>227</v>
      </c>
      <c r="C127" s="94" t="s">
        <v>226</v>
      </c>
      <c r="D127" s="116">
        <v>6500</v>
      </c>
    </row>
    <row r="128" spans="1:7" x14ac:dyDescent="0.25">
      <c r="A128" s="114">
        <v>41550</v>
      </c>
      <c r="B128" s="94" t="s">
        <v>228</v>
      </c>
      <c r="C128" s="94" t="s">
        <v>226</v>
      </c>
      <c r="D128" s="116">
        <v>5000</v>
      </c>
      <c r="G128">
        <f>18900/225</f>
        <v>84</v>
      </c>
    </row>
    <row r="129" spans="1:7" x14ac:dyDescent="0.25">
      <c r="A129" s="114">
        <v>41559</v>
      </c>
      <c r="B129" s="94" t="s">
        <v>230</v>
      </c>
      <c r="C129" s="94" t="s">
        <v>231</v>
      </c>
      <c r="D129" s="116">
        <v>350</v>
      </c>
    </row>
    <row r="130" spans="1:7" x14ac:dyDescent="0.25">
      <c r="A130" s="114">
        <v>41564</v>
      </c>
      <c r="B130" s="94" t="s">
        <v>232</v>
      </c>
      <c r="C130" s="94" t="s">
        <v>231</v>
      </c>
      <c r="D130" s="116">
        <v>2043</v>
      </c>
    </row>
    <row r="131" spans="1:7" x14ac:dyDescent="0.25">
      <c r="A131" s="114">
        <v>41578</v>
      </c>
      <c r="B131" s="3" t="s">
        <v>233</v>
      </c>
      <c r="C131" s="94"/>
      <c r="D131" s="116">
        <v>5000</v>
      </c>
    </row>
    <row r="132" spans="1:7" x14ac:dyDescent="0.25">
      <c r="A132" s="114">
        <v>41578</v>
      </c>
      <c r="B132" s="94" t="s">
        <v>234</v>
      </c>
      <c r="C132" s="94"/>
      <c r="D132" s="116">
        <v>1000</v>
      </c>
    </row>
    <row r="133" spans="1:7" x14ac:dyDescent="0.25">
      <c r="A133" s="114"/>
      <c r="B133" s="94"/>
      <c r="C133" s="94"/>
      <c r="D133" s="116"/>
    </row>
    <row r="134" spans="1:7" x14ac:dyDescent="0.25">
      <c r="A134" s="114"/>
      <c r="B134" s="94"/>
      <c r="C134" s="94"/>
      <c r="D134" s="116"/>
    </row>
    <row r="135" spans="1:7" x14ac:dyDescent="0.25">
      <c r="A135" s="114"/>
      <c r="B135" s="94"/>
      <c r="C135" s="94"/>
      <c r="D135" s="116"/>
    </row>
    <row r="136" spans="1:7" x14ac:dyDescent="0.25">
      <c r="A136" s="114"/>
      <c r="B136" s="94"/>
      <c r="C136" s="94"/>
      <c r="D136" s="116"/>
    </row>
    <row r="137" spans="1:7" x14ac:dyDescent="0.25">
      <c r="A137" s="114"/>
      <c r="B137" s="94"/>
      <c r="C137" s="94"/>
      <c r="D137" s="116"/>
    </row>
    <row r="138" spans="1:7" x14ac:dyDescent="0.25">
      <c r="A138" s="114"/>
      <c r="B138" s="94"/>
      <c r="C138" s="94"/>
      <c r="D138" s="116"/>
    </row>
    <row r="139" spans="1:7" x14ac:dyDescent="0.25">
      <c r="A139" s="114"/>
      <c r="B139" s="94"/>
      <c r="C139" s="94"/>
      <c r="D139" s="116"/>
    </row>
    <row r="140" spans="1:7" x14ac:dyDescent="0.25">
      <c r="A140" s="114"/>
      <c r="B140" s="94"/>
      <c r="C140" s="94"/>
      <c r="D140" s="116"/>
    </row>
    <row r="141" spans="1:7" x14ac:dyDescent="0.25">
      <c r="A141" s="114"/>
      <c r="B141" s="94"/>
      <c r="C141" s="94"/>
      <c r="D141" s="116">
        <f>SUM(D125:D140)</f>
        <v>29273</v>
      </c>
    </row>
    <row r="142" spans="1:7" ht="15.75" thickBot="1" x14ac:dyDescent="0.3"/>
    <row r="143" spans="1:7" x14ac:dyDescent="0.25">
      <c r="A143" s="3" t="s">
        <v>0</v>
      </c>
      <c r="B143" s="3"/>
      <c r="C143" s="3"/>
      <c r="D143" s="32"/>
      <c r="E143" s="50"/>
      <c r="F143" s="18"/>
      <c r="G143" s="8"/>
    </row>
    <row r="144" spans="1:7" ht="15.75" x14ac:dyDescent="0.25">
      <c r="A144" s="47" t="s">
        <v>235</v>
      </c>
      <c r="B144" s="47"/>
      <c r="C144" s="3"/>
      <c r="D144" s="32"/>
      <c r="E144" s="4" t="s">
        <v>236</v>
      </c>
      <c r="F144" s="4"/>
      <c r="G144" s="4"/>
    </row>
    <row r="145" spans="1:7" x14ac:dyDescent="0.25">
      <c r="A145" s="3" t="s">
        <v>107</v>
      </c>
      <c r="B145" s="3" t="s">
        <v>108</v>
      </c>
      <c r="C145" s="3" t="s">
        <v>109</v>
      </c>
      <c r="D145" s="32" t="s">
        <v>110</v>
      </c>
      <c r="E145" s="50"/>
      <c r="F145" s="50"/>
      <c r="G145" s="50"/>
    </row>
    <row r="146" spans="1:7" x14ac:dyDescent="0.25">
      <c r="A146" s="114">
        <v>41579</v>
      </c>
      <c r="B146" s="94" t="s">
        <v>237</v>
      </c>
      <c r="C146" s="94" t="s">
        <v>231</v>
      </c>
      <c r="D146" s="116">
        <v>1000</v>
      </c>
    </row>
    <row r="147" spans="1:7" x14ac:dyDescent="0.25">
      <c r="A147" s="114">
        <v>41580</v>
      </c>
      <c r="B147" s="125" t="s">
        <v>238</v>
      </c>
      <c r="C147" s="94"/>
      <c r="D147" s="116">
        <v>7220</v>
      </c>
    </row>
    <row r="148" spans="1:7" x14ac:dyDescent="0.25">
      <c r="A148" s="114">
        <v>41580</v>
      </c>
      <c r="B148" s="94" t="s">
        <v>239</v>
      </c>
      <c r="C148" s="94"/>
      <c r="D148" s="116">
        <v>6500</v>
      </c>
    </row>
    <row r="149" spans="1:7" x14ac:dyDescent="0.25">
      <c r="A149" s="114">
        <v>41580</v>
      </c>
      <c r="B149" s="94" t="s">
        <v>240</v>
      </c>
      <c r="C149" s="94"/>
      <c r="D149" s="116">
        <v>6000</v>
      </c>
      <c r="G149">
        <f>18900/225</f>
        <v>84</v>
      </c>
    </row>
    <row r="150" spans="1:7" x14ac:dyDescent="0.25">
      <c r="A150" s="114">
        <v>41581</v>
      </c>
      <c r="B150" s="94" t="s">
        <v>241</v>
      </c>
      <c r="C150" s="94"/>
      <c r="D150" s="116">
        <v>200</v>
      </c>
    </row>
    <row r="151" spans="1:7" x14ac:dyDescent="0.25">
      <c r="A151" s="114">
        <v>41581</v>
      </c>
      <c r="B151" s="94" t="s">
        <v>242</v>
      </c>
      <c r="C151" s="94"/>
      <c r="D151" s="116">
        <v>450</v>
      </c>
    </row>
    <row r="152" spans="1:7" x14ac:dyDescent="0.25">
      <c r="A152" s="114">
        <v>41583</v>
      </c>
      <c r="B152" s="3" t="s">
        <v>243</v>
      </c>
      <c r="C152" s="94"/>
      <c r="D152" s="116">
        <v>750</v>
      </c>
    </row>
    <row r="153" spans="1:7" x14ac:dyDescent="0.25">
      <c r="A153" s="114">
        <v>41598</v>
      </c>
      <c r="B153" s="94" t="s">
        <v>244</v>
      </c>
      <c r="C153" s="94"/>
      <c r="D153" s="116">
        <v>150</v>
      </c>
      <c r="F153">
        <v>305273</v>
      </c>
    </row>
    <row r="154" spans="1:7" x14ac:dyDescent="0.25">
      <c r="A154" s="114">
        <v>41598</v>
      </c>
      <c r="B154" s="94" t="s">
        <v>245</v>
      </c>
      <c r="C154" s="94" t="s">
        <v>246</v>
      </c>
      <c r="D154" s="116">
        <f>179*225</f>
        <v>40275</v>
      </c>
      <c r="F154">
        <v>67545</v>
      </c>
    </row>
    <row r="155" spans="1:7" x14ac:dyDescent="0.25">
      <c r="A155" s="114">
        <v>41604</v>
      </c>
      <c r="B155" s="94" t="s">
        <v>247</v>
      </c>
      <c r="C155" s="94"/>
      <c r="D155" s="116">
        <v>5000</v>
      </c>
      <c r="F155">
        <f>SUM(F153:F154)</f>
        <v>372818</v>
      </c>
    </row>
    <row r="156" spans="1:7" x14ac:dyDescent="0.25">
      <c r="A156" s="114"/>
      <c r="B156" s="94"/>
      <c r="C156" s="94"/>
      <c r="D156" s="116"/>
    </row>
    <row r="157" spans="1:7" x14ac:dyDescent="0.25">
      <c r="A157" s="114"/>
      <c r="B157" s="94"/>
      <c r="C157" s="94"/>
      <c r="D157" s="116"/>
    </row>
    <row r="158" spans="1:7" x14ac:dyDescent="0.25">
      <c r="A158" s="114"/>
      <c r="B158" s="94"/>
      <c r="C158" s="94"/>
      <c r="D158" s="116"/>
    </row>
    <row r="159" spans="1:7" x14ac:dyDescent="0.25">
      <c r="A159" s="114"/>
      <c r="B159" s="94"/>
      <c r="C159" s="94"/>
      <c r="D159" s="116"/>
    </row>
    <row r="160" spans="1:7" x14ac:dyDescent="0.25">
      <c r="A160" s="114"/>
      <c r="B160" s="94"/>
      <c r="C160" s="94"/>
      <c r="D160" s="116"/>
    </row>
    <row r="161" spans="1:7" x14ac:dyDescent="0.25">
      <c r="A161" s="114"/>
      <c r="B161" s="94"/>
      <c r="C161" s="94"/>
      <c r="D161" s="116"/>
    </row>
    <row r="162" spans="1:7" x14ac:dyDescent="0.25">
      <c r="A162" s="114"/>
      <c r="B162" s="94"/>
      <c r="C162" s="94"/>
      <c r="D162" s="116">
        <f>SUM(D146:D161)</f>
        <v>67545</v>
      </c>
    </row>
    <row r="165" spans="1:7" ht="15.75" thickBot="1" x14ac:dyDescent="0.3"/>
    <row r="166" spans="1:7" x14ac:dyDescent="0.25">
      <c r="A166" s="3" t="s">
        <v>0</v>
      </c>
      <c r="B166" s="3"/>
      <c r="C166" s="3"/>
      <c r="D166" s="32"/>
      <c r="E166" s="50"/>
      <c r="F166" s="18"/>
      <c r="G166" s="8"/>
    </row>
    <row r="167" spans="1:7" ht="15.75" x14ac:dyDescent="0.25">
      <c r="A167" s="47" t="s">
        <v>248</v>
      </c>
      <c r="B167" s="47"/>
      <c r="C167" s="3"/>
      <c r="D167" s="32"/>
      <c r="E167" s="4" t="s">
        <v>249</v>
      </c>
      <c r="F167" s="4"/>
      <c r="G167" s="4"/>
    </row>
    <row r="168" spans="1:7" x14ac:dyDescent="0.25">
      <c r="A168" s="3" t="s">
        <v>107</v>
      </c>
      <c r="B168" s="3" t="s">
        <v>108</v>
      </c>
      <c r="C168" s="3" t="s">
        <v>109</v>
      </c>
      <c r="D168" s="32" t="s">
        <v>110</v>
      </c>
      <c r="E168" s="50"/>
      <c r="F168" s="50"/>
      <c r="G168" s="50"/>
    </row>
    <row r="169" spans="1:7" x14ac:dyDescent="0.25">
      <c r="A169" s="114">
        <v>41610</v>
      </c>
      <c r="B169" s="94" t="s">
        <v>207</v>
      </c>
      <c r="C169" s="94" t="s">
        <v>251</v>
      </c>
      <c r="D169" s="116">
        <v>600</v>
      </c>
    </row>
    <row r="170" spans="1:7" x14ac:dyDescent="0.25">
      <c r="A170" s="114">
        <v>41610</v>
      </c>
      <c r="B170" s="125" t="s">
        <v>252</v>
      </c>
      <c r="C170" s="94"/>
      <c r="D170" s="116">
        <v>7940</v>
      </c>
    </row>
    <row r="171" spans="1:7" x14ac:dyDescent="0.25">
      <c r="A171" s="114">
        <v>41611</v>
      </c>
      <c r="B171" s="94" t="s">
        <v>253</v>
      </c>
      <c r="C171" s="94"/>
      <c r="D171" s="116">
        <v>1500</v>
      </c>
      <c r="F171">
        <v>372818</v>
      </c>
    </row>
    <row r="172" spans="1:7" x14ac:dyDescent="0.25">
      <c r="A172" s="114">
        <v>41611</v>
      </c>
      <c r="B172" s="94" t="s">
        <v>256</v>
      </c>
      <c r="C172" s="94"/>
      <c r="D172" s="116">
        <v>5000</v>
      </c>
      <c r="F172">
        <v>29280</v>
      </c>
      <c r="G172">
        <f>18900/225</f>
        <v>84</v>
      </c>
    </row>
    <row r="173" spans="1:7" x14ac:dyDescent="0.25">
      <c r="A173" s="114">
        <v>41613</v>
      </c>
      <c r="B173" s="94" t="s">
        <v>254</v>
      </c>
      <c r="C173" s="94" t="s">
        <v>255</v>
      </c>
      <c r="D173" s="116">
        <v>7940</v>
      </c>
      <c r="F173">
        <f>SUM(F171:F172)</f>
        <v>402098</v>
      </c>
    </row>
    <row r="174" spans="1:7" x14ac:dyDescent="0.25">
      <c r="A174" s="114">
        <v>41615</v>
      </c>
      <c r="B174" s="94" t="s">
        <v>257</v>
      </c>
      <c r="C174" s="94"/>
      <c r="D174" s="116">
        <v>250</v>
      </c>
    </row>
    <row r="175" spans="1:7" x14ac:dyDescent="0.25">
      <c r="A175" s="114">
        <v>41626</v>
      </c>
      <c r="B175" s="3" t="s">
        <v>260</v>
      </c>
      <c r="C175" s="94" t="s">
        <v>261</v>
      </c>
      <c r="D175" s="116">
        <v>2100</v>
      </c>
    </row>
    <row r="176" spans="1:7" x14ac:dyDescent="0.25">
      <c r="A176" s="114">
        <v>41626</v>
      </c>
      <c r="B176" s="94" t="s">
        <v>262</v>
      </c>
      <c r="C176" s="94" t="s">
        <v>263</v>
      </c>
      <c r="D176" s="116">
        <v>600</v>
      </c>
    </row>
    <row r="177" spans="1:7" x14ac:dyDescent="0.25">
      <c r="A177" s="114">
        <v>41635</v>
      </c>
      <c r="B177" s="94" t="s">
        <v>264</v>
      </c>
      <c r="C177" s="94"/>
      <c r="D177" s="116">
        <v>3000</v>
      </c>
    </row>
    <row r="178" spans="1:7" x14ac:dyDescent="0.25">
      <c r="A178" s="114">
        <v>41635</v>
      </c>
      <c r="B178" s="94" t="s">
        <v>265</v>
      </c>
      <c r="C178" s="94"/>
      <c r="D178" s="116">
        <v>350</v>
      </c>
    </row>
    <row r="179" spans="1:7" x14ac:dyDescent="0.25">
      <c r="A179" s="114"/>
      <c r="B179" s="94"/>
      <c r="C179" s="94"/>
      <c r="D179" s="116"/>
    </row>
    <row r="180" spans="1:7" x14ac:dyDescent="0.25">
      <c r="A180" s="114"/>
      <c r="B180" s="94"/>
      <c r="C180" s="94"/>
      <c r="D180" s="116"/>
    </row>
    <row r="181" spans="1:7" x14ac:dyDescent="0.25">
      <c r="A181" s="114"/>
      <c r="B181" s="94"/>
      <c r="C181" s="94"/>
      <c r="D181" s="116"/>
    </row>
    <row r="182" spans="1:7" x14ac:dyDescent="0.25">
      <c r="A182" s="114"/>
      <c r="B182" s="94"/>
      <c r="C182" s="94"/>
      <c r="D182" s="116"/>
    </row>
    <row r="183" spans="1:7" x14ac:dyDescent="0.25">
      <c r="A183" s="114"/>
      <c r="B183" s="94"/>
      <c r="C183" s="94"/>
      <c r="D183" s="116"/>
    </row>
    <row r="184" spans="1:7" x14ac:dyDescent="0.25">
      <c r="A184" s="114"/>
      <c r="B184" s="94"/>
      <c r="C184" s="94"/>
      <c r="D184" s="116">
        <f>SUM(D169:D183)</f>
        <v>29280</v>
      </c>
    </row>
    <row r="188" spans="1:7" ht="15.75" thickBot="1" x14ac:dyDescent="0.3"/>
    <row r="189" spans="1:7" x14ac:dyDescent="0.25">
      <c r="A189" s="3" t="s">
        <v>0</v>
      </c>
      <c r="B189" s="3"/>
      <c r="C189" s="3"/>
      <c r="D189" s="32"/>
      <c r="E189" s="50"/>
      <c r="F189" s="18"/>
      <c r="G189" s="8"/>
    </row>
    <row r="190" spans="1:7" ht="15.75" x14ac:dyDescent="0.25">
      <c r="A190" s="47" t="s">
        <v>266</v>
      </c>
      <c r="B190" s="47"/>
      <c r="C190" s="3"/>
      <c r="D190" s="32"/>
      <c r="E190" s="4" t="s">
        <v>270</v>
      </c>
      <c r="F190" s="4"/>
      <c r="G190" s="4">
        <v>402098</v>
      </c>
    </row>
    <row r="191" spans="1:7" x14ac:dyDescent="0.25">
      <c r="A191" s="3" t="s">
        <v>107</v>
      </c>
      <c r="B191" s="3" t="s">
        <v>108</v>
      </c>
      <c r="C191" s="3" t="s">
        <v>109</v>
      </c>
      <c r="D191" s="32" t="s">
        <v>110</v>
      </c>
      <c r="E191" s="50"/>
      <c r="F191" s="50"/>
      <c r="G191" s="50"/>
    </row>
    <row r="192" spans="1:7" x14ac:dyDescent="0.25">
      <c r="A192" s="114">
        <v>41640</v>
      </c>
      <c r="B192" s="94" t="s">
        <v>207</v>
      </c>
      <c r="C192" s="94" t="s">
        <v>267</v>
      </c>
      <c r="D192" s="116">
        <v>600</v>
      </c>
    </row>
    <row r="193" spans="1:7" x14ac:dyDescent="0.25">
      <c r="A193" s="114">
        <v>41643</v>
      </c>
      <c r="B193" s="94" t="s">
        <v>271</v>
      </c>
      <c r="C193" s="94">
        <v>2</v>
      </c>
      <c r="D193" s="116">
        <v>700</v>
      </c>
    </row>
    <row r="194" spans="1:7" x14ac:dyDescent="0.25">
      <c r="A194" s="114">
        <v>41610</v>
      </c>
      <c r="B194" s="125" t="s">
        <v>268</v>
      </c>
      <c r="C194" s="94" t="s">
        <v>267</v>
      </c>
      <c r="D194" s="116">
        <v>7410</v>
      </c>
      <c r="F194">
        <v>402098</v>
      </c>
    </row>
    <row r="195" spans="1:7" x14ac:dyDescent="0.25">
      <c r="A195" s="114">
        <v>41611</v>
      </c>
      <c r="B195" s="94" t="s">
        <v>269</v>
      </c>
      <c r="C195" s="94"/>
      <c r="D195" s="116">
        <v>3500</v>
      </c>
      <c r="F195">
        <v>20241</v>
      </c>
    </row>
    <row r="196" spans="1:7" x14ac:dyDescent="0.25">
      <c r="A196" s="114">
        <v>41611</v>
      </c>
      <c r="B196" s="94" t="s">
        <v>256</v>
      </c>
      <c r="C196" s="94"/>
      <c r="D196" s="116">
        <v>5000</v>
      </c>
      <c r="F196">
        <f>SUM(F194:F195)</f>
        <v>422339</v>
      </c>
    </row>
    <row r="197" spans="1:7" x14ac:dyDescent="0.25">
      <c r="A197" s="114">
        <v>41644</v>
      </c>
      <c r="B197" s="94" t="s">
        <v>273</v>
      </c>
      <c r="C197" s="94"/>
      <c r="D197" s="116">
        <v>810</v>
      </c>
    </row>
    <row r="198" spans="1:7" x14ac:dyDescent="0.25">
      <c r="A198" s="114">
        <v>41657</v>
      </c>
      <c r="B198" s="94" t="s">
        <v>274</v>
      </c>
      <c r="C198" s="94"/>
      <c r="D198" s="116">
        <v>1000</v>
      </c>
    </row>
    <row r="199" spans="1:7" x14ac:dyDescent="0.25">
      <c r="A199" s="114">
        <v>41657</v>
      </c>
      <c r="B199" s="94" t="s">
        <v>275</v>
      </c>
      <c r="C199" s="94" t="s">
        <v>276</v>
      </c>
      <c r="D199" s="116">
        <v>1221</v>
      </c>
    </row>
    <row r="200" spans="1:7" x14ac:dyDescent="0.25">
      <c r="A200" s="114"/>
      <c r="B200" s="94"/>
      <c r="C200" s="94"/>
      <c r="D200" s="116"/>
    </row>
    <row r="201" spans="1:7" x14ac:dyDescent="0.25">
      <c r="A201" s="114"/>
      <c r="B201" s="94"/>
      <c r="C201" s="94"/>
      <c r="D201" s="116"/>
    </row>
    <row r="202" spans="1:7" x14ac:dyDescent="0.25">
      <c r="A202" s="114"/>
      <c r="B202" s="94"/>
      <c r="C202" s="94"/>
      <c r="D202" s="116"/>
    </row>
    <row r="203" spans="1:7" x14ac:dyDescent="0.25">
      <c r="A203" s="114"/>
      <c r="B203" s="94"/>
      <c r="C203" s="94"/>
      <c r="D203" s="116"/>
    </row>
    <row r="204" spans="1:7" x14ac:dyDescent="0.25">
      <c r="A204" s="114"/>
      <c r="B204" s="94"/>
      <c r="C204" s="94"/>
      <c r="D204" s="116">
        <f>SUM(D192:D203)</f>
        <v>20241</v>
      </c>
    </row>
    <row r="206" spans="1:7" ht="15.75" thickBot="1" x14ac:dyDescent="0.3"/>
    <row r="207" spans="1:7" x14ac:dyDescent="0.25">
      <c r="A207" s="3" t="s">
        <v>0</v>
      </c>
      <c r="B207" s="3"/>
      <c r="C207" s="3"/>
      <c r="D207" s="32"/>
      <c r="E207" s="50"/>
      <c r="F207" s="18"/>
      <c r="G207" s="8"/>
    </row>
    <row r="208" spans="1:7" ht="15.75" x14ac:dyDescent="0.25">
      <c r="A208" s="47" t="s">
        <v>277</v>
      </c>
      <c r="B208" s="47"/>
      <c r="C208" s="3"/>
      <c r="D208" s="32"/>
      <c r="E208" s="4" t="s">
        <v>278</v>
      </c>
      <c r="F208" s="4"/>
      <c r="G208" s="4">
        <v>422339</v>
      </c>
    </row>
    <row r="209" spans="1:7" x14ac:dyDescent="0.25">
      <c r="A209" s="3" t="s">
        <v>107</v>
      </c>
      <c r="B209" s="3" t="s">
        <v>108</v>
      </c>
      <c r="C209" s="3" t="s">
        <v>109</v>
      </c>
      <c r="D209" s="32" t="s">
        <v>110</v>
      </c>
      <c r="E209" s="50"/>
      <c r="F209" s="50"/>
      <c r="G209" s="50"/>
    </row>
    <row r="210" spans="1:7" x14ac:dyDescent="0.25">
      <c r="A210" s="114">
        <v>41671</v>
      </c>
      <c r="B210" s="94" t="s">
        <v>207</v>
      </c>
      <c r="C210" s="94" t="s">
        <v>279</v>
      </c>
      <c r="D210" s="116">
        <v>600</v>
      </c>
    </row>
    <row r="211" spans="1:7" x14ac:dyDescent="0.25">
      <c r="A211" s="114">
        <v>41672</v>
      </c>
      <c r="B211" s="125" t="s">
        <v>280</v>
      </c>
      <c r="C211" s="94"/>
      <c r="D211" s="116">
        <v>7590</v>
      </c>
    </row>
    <row r="212" spans="1:7" x14ac:dyDescent="0.25">
      <c r="A212" s="114">
        <v>41675</v>
      </c>
      <c r="B212" s="94" t="s">
        <v>281</v>
      </c>
      <c r="C212" s="94"/>
      <c r="D212" s="116">
        <v>5500</v>
      </c>
      <c r="F212">
        <v>422339</v>
      </c>
    </row>
    <row r="213" spans="1:7" x14ac:dyDescent="0.25">
      <c r="A213" s="114">
        <v>41675</v>
      </c>
      <c r="B213" s="94" t="s">
        <v>282</v>
      </c>
      <c r="C213" s="94"/>
      <c r="D213" s="116">
        <v>5000</v>
      </c>
      <c r="F213">
        <v>79210</v>
      </c>
    </row>
    <row r="214" spans="1:7" x14ac:dyDescent="0.25">
      <c r="A214" s="114">
        <v>41676</v>
      </c>
      <c r="B214" s="94" t="s">
        <v>283</v>
      </c>
      <c r="C214" s="94" t="s">
        <v>284</v>
      </c>
      <c r="D214" s="116">
        <f>82*225</f>
        <v>18450</v>
      </c>
      <c r="F214">
        <f>SUM(F212:F213)</f>
        <v>501549</v>
      </c>
    </row>
    <row r="215" spans="1:7" x14ac:dyDescent="0.25">
      <c r="A215" s="114">
        <v>41676</v>
      </c>
      <c r="B215" s="94" t="s">
        <v>285</v>
      </c>
      <c r="C215" s="94" t="s">
        <v>286</v>
      </c>
      <c r="D215" s="116">
        <f>80*225</f>
        <v>18000</v>
      </c>
    </row>
    <row r="216" spans="1:7" x14ac:dyDescent="0.25">
      <c r="A216" s="114">
        <v>41676</v>
      </c>
      <c r="B216" s="94" t="s">
        <v>287</v>
      </c>
      <c r="C216" s="94" t="s">
        <v>288</v>
      </c>
      <c r="D216" s="116">
        <f>62*225</f>
        <v>13950</v>
      </c>
    </row>
    <row r="217" spans="1:7" x14ac:dyDescent="0.25">
      <c r="A217" s="114">
        <v>41678</v>
      </c>
      <c r="B217" s="94" t="s">
        <v>289</v>
      </c>
      <c r="C217" s="94"/>
      <c r="D217" s="116">
        <v>2000</v>
      </c>
    </row>
    <row r="218" spans="1:7" x14ac:dyDescent="0.25">
      <c r="A218" s="114">
        <v>41689</v>
      </c>
      <c r="B218" s="94" t="s">
        <v>290</v>
      </c>
      <c r="C218" s="94" t="s">
        <v>291</v>
      </c>
      <c r="D218" s="116">
        <v>180</v>
      </c>
    </row>
    <row r="219" spans="1:7" x14ac:dyDescent="0.25">
      <c r="A219" s="114">
        <v>41698</v>
      </c>
      <c r="B219" s="94" t="s">
        <v>292</v>
      </c>
      <c r="C219" s="94" t="s">
        <v>293</v>
      </c>
      <c r="D219" s="116">
        <v>7940</v>
      </c>
    </row>
    <row r="220" spans="1:7" x14ac:dyDescent="0.25">
      <c r="A220" s="114"/>
      <c r="B220" s="94"/>
      <c r="C220" s="94"/>
      <c r="D220" s="116">
        <f>SUM(D210:D219)</f>
        <v>79210</v>
      </c>
    </row>
    <row r="222" spans="1:7" ht="15.75" thickBot="1" x14ac:dyDescent="0.3"/>
    <row r="223" spans="1:7" x14ac:dyDescent="0.25">
      <c r="A223" s="3" t="s">
        <v>0</v>
      </c>
      <c r="B223" s="3"/>
      <c r="C223" s="3"/>
      <c r="D223" s="32"/>
      <c r="E223" s="50"/>
      <c r="F223" s="18"/>
      <c r="G223" s="8"/>
    </row>
    <row r="224" spans="1:7" ht="15.75" x14ac:dyDescent="0.25">
      <c r="A224" s="47" t="s">
        <v>296</v>
      </c>
      <c r="B224" s="47"/>
      <c r="C224" s="3"/>
      <c r="D224" s="32"/>
      <c r="E224" s="4" t="s">
        <v>295</v>
      </c>
      <c r="F224" s="4"/>
      <c r="G224" s="4">
        <v>501549</v>
      </c>
    </row>
    <row r="225" spans="1:7" x14ac:dyDescent="0.25">
      <c r="A225" s="3" t="s">
        <v>107</v>
      </c>
      <c r="B225" s="3" t="s">
        <v>108</v>
      </c>
      <c r="C225" s="3" t="s">
        <v>109</v>
      </c>
      <c r="D225" s="32" t="s">
        <v>110</v>
      </c>
      <c r="E225" s="50"/>
      <c r="F225" s="50"/>
      <c r="G225" s="50"/>
    </row>
    <row r="226" spans="1:7" x14ac:dyDescent="0.25">
      <c r="A226" s="114">
        <v>41699</v>
      </c>
      <c r="B226" s="94" t="s">
        <v>207</v>
      </c>
      <c r="C226" s="94" t="s">
        <v>297</v>
      </c>
      <c r="D226" s="116">
        <v>600</v>
      </c>
    </row>
    <row r="227" spans="1:7" x14ac:dyDescent="0.25">
      <c r="A227" s="114">
        <v>41703</v>
      </c>
      <c r="B227" s="94" t="s">
        <v>299</v>
      </c>
      <c r="C227" s="94"/>
      <c r="D227" s="116">
        <v>4500</v>
      </c>
      <c r="G227">
        <v>422339</v>
      </c>
    </row>
    <row r="228" spans="1:7" x14ac:dyDescent="0.25">
      <c r="A228" s="114">
        <v>41675</v>
      </c>
      <c r="B228" s="94" t="s">
        <v>300</v>
      </c>
      <c r="C228" s="94"/>
      <c r="D228" s="116">
        <v>5000</v>
      </c>
      <c r="G228">
        <v>79210</v>
      </c>
    </row>
    <row r="229" spans="1:7" x14ac:dyDescent="0.25">
      <c r="A229" s="114">
        <v>41704</v>
      </c>
      <c r="B229" s="165" t="s">
        <v>302</v>
      </c>
      <c r="C229" s="94"/>
      <c r="D229" s="116">
        <v>28700</v>
      </c>
    </row>
    <row r="230" spans="1:7" x14ac:dyDescent="0.25">
      <c r="A230" s="114">
        <v>41704</v>
      </c>
      <c r="B230" s="94" t="s">
        <v>301</v>
      </c>
      <c r="C230" s="94">
        <v>4</v>
      </c>
      <c r="D230" s="116">
        <v>480</v>
      </c>
      <c r="G230">
        <f>SUM(G227:G228)</f>
        <v>501549</v>
      </c>
    </row>
    <row r="231" spans="1:7" x14ac:dyDescent="0.25">
      <c r="A231" s="114">
        <v>41708</v>
      </c>
      <c r="B231" s="125" t="s">
        <v>298</v>
      </c>
      <c r="C231" s="94"/>
      <c r="D231" s="116">
        <v>5930</v>
      </c>
      <c r="G231">
        <v>64215</v>
      </c>
    </row>
    <row r="232" spans="1:7" x14ac:dyDescent="0.25">
      <c r="A232" s="114">
        <v>41711</v>
      </c>
      <c r="B232" s="94" t="s">
        <v>303</v>
      </c>
      <c r="C232" s="94">
        <v>58</v>
      </c>
      <c r="D232" s="116">
        <f>59*225</f>
        <v>13275</v>
      </c>
      <c r="G232">
        <f>SUM(G230:G231)</f>
        <v>565764</v>
      </c>
    </row>
    <row r="233" spans="1:7" x14ac:dyDescent="0.25">
      <c r="A233" s="114">
        <v>41711</v>
      </c>
      <c r="B233" s="94" t="s">
        <v>304</v>
      </c>
      <c r="C233" s="94"/>
      <c r="D233" s="116">
        <v>1500</v>
      </c>
    </row>
    <row r="234" spans="1:7" x14ac:dyDescent="0.25">
      <c r="A234" s="114">
        <v>41716</v>
      </c>
      <c r="B234" s="94" t="s">
        <v>305</v>
      </c>
      <c r="C234" s="94"/>
      <c r="D234" s="116">
        <v>1700</v>
      </c>
    </row>
    <row r="235" spans="1:7" x14ac:dyDescent="0.25">
      <c r="A235" s="114">
        <v>41716</v>
      </c>
      <c r="B235" s="94" t="s">
        <v>306</v>
      </c>
      <c r="C235" s="94"/>
      <c r="D235" s="116">
        <v>2000</v>
      </c>
    </row>
    <row r="236" spans="1:7" x14ac:dyDescent="0.25">
      <c r="A236" s="114">
        <v>41720</v>
      </c>
      <c r="B236" s="94" t="s">
        <v>307</v>
      </c>
      <c r="C236" s="94"/>
      <c r="D236" s="116">
        <v>530</v>
      </c>
    </row>
    <row r="237" spans="1:7" x14ac:dyDescent="0.25">
      <c r="A237" s="114"/>
      <c r="B237" s="94"/>
      <c r="C237" s="94"/>
      <c r="D237" s="116">
        <f>SUM(D226:D236)</f>
        <v>64215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6"/>
  <sheetViews>
    <sheetView topLeftCell="A40" workbookViewId="0">
      <selection activeCell="F42" sqref="F42"/>
    </sheetView>
  </sheetViews>
  <sheetFormatPr defaultRowHeight="15" x14ac:dyDescent="0.25"/>
  <cols>
    <col min="1" max="1" width="6.5703125" customWidth="1"/>
    <col min="3" max="3" width="27.140625" customWidth="1"/>
    <col min="4" max="4" width="8.140625" customWidth="1"/>
    <col min="5" max="5" width="5.42578125" customWidth="1"/>
    <col min="6" max="6" width="2.85546875" customWidth="1"/>
    <col min="7" max="7" width="9" hidden="1" customWidth="1"/>
    <col min="8" max="8" width="8.28515625" hidden="1" customWidth="1"/>
    <col min="9" max="9" width="7.7109375" hidden="1" customWidth="1"/>
    <col min="10" max="10" width="8.42578125" customWidth="1"/>
    <col min="11" max="11" width="9" customWidth="1"/>
    <col min="12" max="16" width="8.85546875" customWidth="1"/>
    <col min="17" max="17" width="12.7109375" customWidth="1"/>
    <col min="18" max="18" width="12.5703125" customWidth="1"/>
    <col min="19" max="19" width="8.5703125" customWidth="1"/>
    <col min="20" max="20" width="9.28515625" customWidth="1"/>
    <col min="21" max="21" width="12.28515625" customWidth="1"/>
    <col min="22" max="22" width="7.5703125" customWidth="1"/>
    <col min="26" max="26" width="12.7109375" customWidth="1"/>
    <col min="31" max="31" width="13.42578125" customWidth="1"/>
  </cols>
  <sheetData>
    <row r="1" spans="1:48" s="94" customFormat="1" ht="44.25" customHeight="1" thickBot="1" x14ac:dyDescent="0.3">
      <c r="A1" s="105" t="s">
        <v>111</v>
      </c>
      <c r="B1" s="105" t="s">
        <v>133</v>
      </c>
      <c r="C1" s="105" t="s">
        <v>134</v>
      </c>
      <c r="D1" s="105" t="s">
        <v>112</v>
      </c>
      <c r="E1" s="106" t="s">
        <v>4</v>
      </c>
      <c r="F1" s="106" t="s">
        <v>6</v>
      </c>
      <c r="G1" s="106" t="s">
        <v>165</v>
      </c>
      <c r="H1" s="106" t="s">
        <v>188</v>
      </c>
      <c r="I1" s="106" t="s">
        <v>12</v>
      </c>
      <c r="J1" s="106" t="s">
        <v>216</v>
      </c>
      <c r="K1" s="106" t="s">
        <v>16</v>
      </c>
      <c r="L1" s="106" t="s">
        <v>18</v>
      </c>
      <c r="M1" s="106" t="s">
        <v>250</v>
      </c>
      <c r="N1" s="106" t="s">
        <v>22</v>
      </c>
      <c r="O1" s="106" t="s">
        <v>24</v>
      </c>
      <c r="P1" s="106" t="s">
        <v>26</v>
      </c>
      <c r="Q1" s="52" t="s">
        <v>113</v>
      </c>
      <c r="R1" s="107"/>
      <c r="S1" s="107"/>
      <c r="T1" s="107"/>
      <c r="U1" s="107"/>
    </row>
    <row r="2" spans="1:48" s="95" customFormat="1" ht="15.75" x14ac:dyDescent="0.25">
      <c r="A2" s="152">
        <v>1</v>
      </c>
      <c r="B2" s="153" t="s">
        <v>28</v>
      </c>
      <c r="C2" s="153" t="s">
        <v>29</v>
      </c>
      <c r="D2" s="154">
        <v>0</v>
      </c>
      <c r="E2" s="148">
        <v>0</v>
      </c>
      <c r="F2" s="148">
        <v>0</v>
      </c>
      <c r="G2" s="148">
        <v>0</v>
      </c>
      <c r="H2" s="148">
        <v>0</v>
      </c>
      <c r="I2" s="148">
        <v>0</v>
      </c>
      <c r="J2" s="148">
        <v>0</v>
      </c>
      <c r="K2" s="148">
        <v>0</v>
      </c>
      <c r="L2" s="148">
        <v>0</v>
      </c>
      <c r="M2" s="148">
        <v>0</v>
      </c>
      <c r="N2" s="148">
        <v>0</v>
      </c>
      <c r="O2" s="148">
        <v>0</v>
      </c>
      <c r="P2" s="148">
        <v>0</v>
      </c>
      <c r="Q2" s="148">
        <f>SUM(D2:P2)</f>
        <v>0</v>
      </c>
      <c r="R2" s="148">
        <v>200</v>
      </c>
      <c r="S2" s="148"/>
      <c r="T2" s="148"/>
      <c r="U2" s="148"/>
      <c r="V2" s="148"/>
      <c r="W2" s="155"/>
      <c r="X2" s="155"/>
      <c r="Y2" s="155"/>
      <c r="Z2" s="148"/>
      <c r="AA2" s="156"/>
    </row>
    <row r="3" spans="1:48" ht="15.75" x14ac:dyDescent="0.25">
      <c r="A3" s="27">
        <v>2</v>
      </c>
      <c r="B3" s="2" t="s">
        <v>30</v>
      </c>
      <c r="C3" s="2" t="s">
        <v>31</v>
      </c>
      <c r="D3" s="75">
        <v>0</v>
      </c>
      <c r="E3" s="28">
        <v>0</v>
      </c>
      <c r="F3" s="104">
        <v>0</v>
      </c>
      <c r="G3" s="104">
        <v>0</v>
      </c>
      <c r="H3" s="104">
        <v>0</v>
      </c>
      <c r="I3" s="104">
        <v>0</v>
      </c>
      <c r="J3" s="104">
        <v>0</v>
      </c>
      <c r="K3" s="28">
        <v>0</v>
      </c>
      <c r="L3" s="104">
        <v>0</v>
      </c>
      <c r="M3" s="104">
        <v>0</v>
      </c>
      <c r="N3" s="104">
        <v>0</v>
      </c>
      <c r="O3" s="104">
        <v>0</v>
      </c>
      <c r="P3" s="104">
        <v>0</v>
      </c>
      <c r="Q3" s="148">
        <f t="shared" ref="Q3:Q41" si="0">SUM(D3:P3)</f>
        <v>0</v>
      </c>
      <c r="R3" s="28">
        <v>0</v>
      </c>
      <c r="S3" s="28"/>
      <c r="T3" s="28"/>
      <c r="U3" s="28"/>
      <c r="V3" s="28"/>
      <c r="W3" s="46"/>
      <c r="X3" s="46"/>
      <c r="Y3" s="46"/>
      <c r="Z3" s="28"/>
      <c r="AA3" s="47"/>
    </row>
    <row r="4" spans="1:48" s="95" customFormat="1" ht="15.75" x14ac:dyDescent="0.25">
      <c r="A4" s="145">
        <v>3</v>
      </c>
      <c r="B4" s="146" t="s">
        <v>32</v>
      </c>
      <c r="C4" s="146" t="s">
        <v>33</v>
      </c>
      <c r="D4" s="147">
        <v>0</v>
      </c>
      <c r="E4" s="148">
        <v>0</v>
      </c>
      <c r="F4" s="148">
        <v>0</v>
      </c>
      <c r="G4" s="148">
        <v>0</v>
      </c>
      <c r="H4" s="104">
        <v>0</v>
      </c>
      <c r="I4" s="104">
        <v>0</v>
      </c>
      <c r="J4" s="104">
        <v>0</v>
      </c>
      <c r="K4" s="104">
        <v>0</v>
      </c>
      <c r="L4" s="148">
        <v>0</v>
      </c>
      <c r="M4" s="148">
        <v>0</v>
      </c>
      <c r="N4" s="148">
        <v>0</v>
      </c>
      <c r="O4" s="148">
        <v>0</v>
      </c>
      <c r="P4" s="148">
        <v>0</v>
      </c>
      <c r="Q4" s="148">
        <f t="shared" si="0"/>
        <v>0</v>
      </c>
      <c r="R4" s="149">
        <v>2200</v>
      </c>
      <c r="S4" s="149"/>
      <c r="T4" s="149"/>
      <c r="U4" s="149"/>
      <c r="V4" s="149"/>
      <c r="W4" s="150"/>
      <c r="X4" s="150"/>
      <c r="Y4" s="150"/>
      <c r="Z4" s="149"/>
      <c r="AA4" s="151"/>
    </row>
    <row r="5" spans="1:48" ht="15.75" x14ac:dyDescent="0.25">
      <c r="A5" s="27">
        <v>4</v>
      </c>
      <c r="B5" s="2" t="s">
        <v>34</v>
      </c>
      <c r="C5" s="2" t="s">
        <v>35</v>
      </c>
      <c r="D5" s="75">
        <v>0</v>
      </c>
      <c r="E5" s="28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28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48">
        <f t="shared" si="0"/>
        <v>0</v>
      </c>
      <c r="R5" s="28">
        <v>0</v>
      </c>
      <c r="S5" s="28"/>
      <c r="T5" s="28"/>
      <c r="U5" s="28"/>
      <c r="V5" s="28"/>
      <c r="W5" s="46"/>
      <c r="X5" s="46"/>
      <c r="Y5" s="46"/>
      <c r="Z5" s="28"/>
      <c r="AA5" s="47"/>
      <c r="AD5" t="s">
        <v>122</v>
      </c>
      <c r="AF5" t="s">
        <v>123</v>
      </c>
    </row>
    <row r="6" spans="1:48" ht="25.5" x14ac:dyDescent="0.25">
      <c r="A6" s="27">
        <v>5</v>
      </c>
      <c r="B6" s="2" t="s">
        <v>36</v>
      </c>
      <c r="C6" s="2" t="s">
        <v>37</v>
      </c>
      <c r="D6" s="75">
        <v>0</v>
      </c>
      <c r="E6" s="104">
        <v>0</v>
      </c>
      <c r="F6" s="104">
        <v>0</v>
      </c>
      <c r="G6" s="104">
        <v>0</v>
      </c>
      <c r="H6" s="158">
        <v>0</v>
      </c>
      <c r="I6" s="158">
        <v>0</v>
      </c>
      <c r="J6" s="104">
        <v>0</v>
      </c>
      <c r="K6" s="104">
        <v>0</v>
      </c>
      <c r="L6" s="104">
        <v>0</v>
      </c>
      <c r="M6" s="104">
        <v>0</v>
      </c>
      <c r="N6" s="104">
        <v>0</v>
      </c>
      <c r="O6" s="104">
        <v>0</v>
      </c>
      <c r="P6" s="104">
        <v>0</v>
      </c>
      <c r="Q6" s="104">
        <f t="shared" si="0"/>
        <v>0</v>
      </c>
      <c r="R6" s="28"/>
      <c r="S6" s="28"/>
      <c r="T6" s="28"/>
      <c r="U6" s="28"/>
      <c r="V6" s="28"/>
      <c r="W6" s="46"/>
      <c r="X6" s="46"/>
      <c r="Y6" s="46"/>
      <c r="Z6" s="28"/>
      <c r="AA6" s="47"/>
      <c r="AC6" s="27">
        <v>1</v>
      </c>
      <c r="AD6" s="21" t="s">
        <v>28</v>
      </c>
      <c r="AE6" s="21" t="s">
        <v>29</v>
      </c>
      <c r="AF6">
        <v>0</v>
      </c>
      <c r="AG6" t="s">
        <v>197</v>
      </c>
    </row>
    <row r="7" spans="1:48" ht="38.25" x14ac:dyDescent="0.25">
      <c r="A7" s="27">
        <v>6</v>
      </c>
      <c r="B7" s="2" t="s">
        <v>38</v>
      </c>
      <c r="C7" s="2" t="s">
        <v>39</v>
      </c>
      <c r="D7" s="75">
        <v>0</v>
      </c>
      <c r="E7" s="28">
        <v>0</v>
      </c>
      <c r="F7" s="104">
        <v>0</v>
      </c>
      <c r="G7" s="104">
        <v>0</v>
      </c>
      <c r="H7" s="104">
        <v>0</v>
      </c>
      <c r="I7" s="104">
        <v>0</v>
      </c>
      <c r="J7" s="104">
        <v>0</v>
      </c>
      <c r="K7" s="28">
        <v>0</v>
      </c>
      <c r="L7" s="104">
        <v>0</v>
      </c>
      <c r="M7" s="104">
        <v>0</v>
      </c>
      <c r="N7" s="104">
        <v>0</v>
      </c>
      <c r="O7" s="104">
        <v>0</v>
      </c>
      <c r="P7" s="104">
        <v>0</v>
      </c>
      <c r="Q7" s="104">
        <f t="shared" si="0"/>
        <v>0</v>
      </c>
      <c r="R7" s="28"/>
      <c r="S7" s="28"/>
      <c r="T7" s="28"/>
      <c r="U7" s="28"/>
      <c r="V7" s="28"/>
      <c r="W7" s="46"/>
      <c r="X7" s="46"/>
      <c r="Y7" s="46"/>
      <c r="Z7" s="28"/>
      <c r="AA7" s="47"/>
      <c r="AC7" s="27">
        <v>2</v>
      </c>
      <c r="AD7" s="2" t="s">
        <v>30</v>
      </c>
      <c r="AE7" s="2" t="s">
        <v>31</v>
      </c>
      <c r="AF7">
        <v>0</v>
      </c>
      <c r="AG7" t="s">
        <v>155</v>
      </c>
    </row>
    <row r="8" spans="1:48" ht="25.5" x14ac:dyDescent="0.25">
      <c r="A8" s="27">
        <v>7</v>
      </c>
      <c r="B8" s="2" t="s">
        <v>40</v>
      </c>
      <c r="C8" s="2" t="s">
        <v>41</v>
      </c>
      <c r="D8" s="75">
        <v>0</v>
      </c>
      <c r="E8" s="104">
        <v>0</v>
      </c>
      <c r="F8" s="104">
        <v>0</v>
      </c>
      <c r="G8" s="104">
        <v>0</v>
      </c>
      <c r="H8" s="104">
        <v>0</v>
      </c>
      <c r="I8" s="104">
        <v>0</v>
      </c>
      <c r="J8" s="104">
        <v>0</v>
      </c>
      <c r="K8" s="104">
        <v>0</v>
      </c>
      <c r="L8" s="104">
        <v>0</v>
      </c>
      <c r="M8" s="104">
        <v>0</v>
      </c>
      <c r="N8" s="104">
        <v>0</v>
      </c>
      <c r="O8" s="104">
        <v>0</v>
      </c>
      <c r="P8" s="104">
        <v>0</v>
      </c>
      <c r="Q8" s="104">
        <f t="shared" si="0"/>
        <v>0</v>
      </c>
      <c r="R8" s="28"/>
      <c r="S8" s="28"/>
      <c r="T8" s="28"/>
      <c r="U8" s="28"/>
      <c r="V8" s="28"/>
      <c r="W8" s="46"/>
      <c r="X8" s="46"/>
      <c r="Y8" s="46"/>
      <c r="Z8" s="28"/>
      <c r="AA8" s="47"/>
      <c r="AC8" s="27">
        <v>3</v>
      </c>
      <c r="AD8" s="2" t="s">
        <v>32</v>
      </c>
      <c r="AE8" s="2" t="s">
        <v>33</v>
      </c>
      <c r="AF8">
        <v>1500</v>
      </c>
    </row>
    <row r="9" spans="1:48" ht="38.25" x14ac:dyDescent="0.25">
      <c r="A9" s="27">
        <v>8</v>
      </c>
      <c r="B9" s="2" t="s">
        <v>42</v>
      </c>
      <c r="C9" s="2" t="s">
        <v>43</v>
      </c>
      <c r="D9" s="75">
        <v>0</v>
      </c>
      <c r="E9" s="28">
        <v>0</v>
      </c>
      <c r="F9" s="104">
        <v>0</v>
      </c>
      <c r="G9" s="104">
        <v>0</v>
      </c>
      <c r="H9" s="104">
        <v>0</v>
      </c>
      <c r="I9" s="104">
        <v>0</v>
      </c>
      <c r="J9" s="104">
        <v>0</v>
      </c>
      <c r="K9" s="28">
        <v>0</v>
      </c>
      <c r="L9" s="104">
        <v>0</v>
      </c>
      <c r="M9" s="104">
        <v>0</v>
      </c>
      <c r="N9" s="104">
        <v>0</v>
      </c>
      <c r="O9" s="104">
        <v>0</v>
      </c>
      <c r="P9" s="104">
        <v>0</v>
      </c>
      <c r="Q9" s="104">
        <f t="shared" si="0"/>
        <v>0</v>
      </c>
      <c r="R9" s="28"/>
      <c r="S9" s="28"/>
      <c r="T9" s="28"/>
      <c r="U9" s="28"/>
      <c r="V9" s="28"/>
      <c r="W9" s="46"/>
      <c r="X9" s="46"/>
      <c r="Y9" s="46"/>
      <c r="Z9" s="28"/>
      <c r="AA9" s="47"/>
      <c r="AC9" s="27">
        <v>4</v>
      </c>
      <c r="AD9" s="2" t="s">
        <v>34</v>
      </c>
      <c r="AE9" s="2" t="s">
        <v>35</v>
      </c>
      <c r="AF9">
        <v>0</v>
      </c>
      <c r="AG9" t="s">
        <v>156</v>
      </c>
    </row>
    <row r="10" spans="1:48" ht="25.5" x14ac:dyDescent="0.25">
      <c r="A10" s="27">
        <v>9</v>
      </c>
      <c r="B10" s="2" t="s">
        <v>44</v>
      </c>
      <c r="C10" s="2" t="s">
        <v>45</v>
      </c>
      <c r="D10" s="75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>
        <v>0</v>
      </c>
      <c r="N10" s="104">
        <v>0</v>
      </c>
      <c r="O10" s="104">
        <v>0</v>
      </c>
      <c r="P10" s="104">
        <v>0</v>
      </c>
      <c r="Q10" s="104">
        <v>0</v>
      </c>
      <c r="R10" s="28">
        <v>0</v>
      </c>
      <c r="S10" s="28"/>
      <c r="T10" s="28"/>
      <c r="U10" s="28"/>
      <c r="V10" s="28"/>
      <c r="W10" s="46"/>
      <c r="X10" s="46"/>
      <c r="Y10" s="46"/>
      <c r="Z10" s="28"/>
      <c r="AA10" s="47"/>
      <c r="AC10" s="27">
        <v>5</v>
      </c>
      <c r="AD10" s="2" t="s">
        <v>36</v>
      </c>
      <c r="AE10" s="2" t="s">
        <v>37</v>
      </c>
      <c r="AF10">
        <v>1500</v>
      </c>
    </row>
    <row r="11" spans="1:48" ht="25.5" x14ac:dyDescent="0.25">
      <c r="A11" s="27">
        <v>10</v>
      </c>
      <c r="B11" s="2" t="s">
        <v>46</v>
      </c>
      <c r="C11" s="2" t="s">
        <v>47</v>
      </c>
      <c r="D11" s="75">
        <v>0</v>
      </c>
      <c r="E11" s="28">
        <v>0</v>
      </c>
      <c r="F11" s="104">
        <v>0</v>
      </c>
      <c r="G11" s="104">
        <v>0</v>
      </c>
      <c r="H11" s="104">
        <v>0</v>
      </c>
      <c r="I11" s="104">
        <v>0</v>
      </c>
      <c r="J11" s="104">
        <v>0</v>
      </c>
      <c r="K11" s="28">
        <v>0</v>
      </c>
      <c r="L11" s="104">
        <v>0</v>
      </c>
      <c r="M11" s="104">
        <v>0</v>
      </c>
      <c r="N11" s="104">
        <v>0</v>
      </c>
      <c r="O11" s="104">
        <v>0</v>
      </c>
      <c r="P11" s="104">
        <v>0</v>
      </c>
      <c r="Q11" s="104">
        <f t="shared" si="0"/>
        <v>0</v>
      </c>
      <c r="R11" s="28"/>
      <c r="S11" s="28"/>
      <c r="T11" s="28"/>
      <c r="U11" s="28"/>
      <c r="V11" s="28"/>
      <c r="W11" s="46"/>
      <c r="X11" s="46"/>
      <c r="Y11" s="46"/>
      <c r="Z11" s="28"/>
      <c r="AA11" s="47"/>
      <c r="AC11" s="27">
        <v>6</v>
      </c>
      <c r="AD11" s="2" t="s">
        <v>38</v>
      </c>
      <c r="AE11" s="2" t="s">
        <v>39</v>
      </c>
      <c r="AF11">
        <v>0</v>
      </c>
    </row>
    <row r="12" spans="1:48" ht="38.25" x14ac:dyDescent="0.25">
      <c r="A12" s="27">
        <v>11</v>
      </c>
      <c r="B12" s="2" t="s">
        <v>48</v>
      </c>
      <c r="C12" s="2" t="s">
        <v>49</v>
      </c>
      <c r="D12" s="75">
        <v>0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104">
        <v>0</v>
      </c>
      <c r="M12" s="104">
        <v>0</v>
      </c>
      <c r="N12" s="104">
        <v>0</v>
      </c>
      <c r="O12" s="104">
        <v>0</v>
      </c>
      <c r="P12" s="104">
        <v>0</v>
      </c>
      <c r="Q12" s="104">
        <f t="shared" si="0"/>
        <v>0</v>
      </c>
      <c r="R12" s="28">
        <v>0</v>
      </c>
      <c r="S12" s="28"/>
      <c r="T12" s="28"/>
      <c r="U12" s="28"/>
      <c r="V12" s="28"/>
      <c r="W12" s="46"/>
      <c r="X12" s="46"/>
      <c r="Y12" s="46"/>
      <c r="Z12" s="28"/>
      <c r="AA12" s="47"/>
      <c r="AC12" s="27">
        <v>7</v>
      </c>
      <c r="AD12" s="2" t="s">
        <v>40</v>
      </c>
      <c r="AE12" s="2" t="s">
        <v>41</v>
      </c>
      <c r="AF12">
        <v>0</v>
      </c>
    </row>
    <row r="13" spans="1:48" ht="15.75" customHeight="1" x14ac:dyDescent="0.25">
      <c r="A13" s="27">
        <v>12</v>
      </c>
      <c r="B13" s="2" t="s">
        <v>50</v>
      </c>
      <c r="C13" s="2" t="s">
        <v>51</v>
      </c>
      <c r="D13" s="75">
        <v>0</v>
      </c>
      <c r="E13" s="28">
        <v>0</v>
      </c>
      <c r="F13" s="104">
        <v>0</v>
      </c>
      <c r="G13" s="104">
        <v>0</v>
      </c>
      <c r="H13" s="104">
        <v>0</v>
      </c>
      <c r="I13" s="104">
        <v>0</v>
      </c>
      <c r="J13" s="104">
        <v>0</v>
      </c>
      <c r="K13" s="28">
        <v>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28">
        <v>0</v>
      </c>
      <c r="S13" s="28"/>
      <c r="T13" s="28"/>
      <c r="U13" s="28"/>
      <c r="V13" s="28"/>
      <c r="W13" s="46"/>
      <c r="X13" s="46"/>
      <c r="Y13" s="46"/>
      <c r="Z13" s="28"/>
      <c r="AA13" s="47"/>
      <c r="AC13" s="27">
        <v>8</v>
      </c>
      <c r="AD13" s="2" t="s">
        <v>42</v>
      </c>
      <c r="AE13" s="2" t="s">
        <v>43</v>
      </c>
      <c r="AF13">
        <v>0</v>
      </c>
      <c r="AG13" s="141" t="s">
        <v>199</v>
      </c>
      <c r="AH13" s="141"/>
      <c r="AI13" s="141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</row>
    <row r="14" spans="1:48" ht="15.75" customHeight="1" x14ac:dyDescent="0.25">
      <c r="A14" s="27">
        <v>13</v>
      </c>
      <c r="B14" s="2" t="s">
        <v>52</v>
      </c>
      <c r="C14" s="2" t="s">
        <v>53</v>
      </c>
      <c r="D14" s="75">
        <v>0</v>
      </c>
      <c r="E14" s="104">
        <v>0</v>
      </c>
      <c r="F14" s="104">
        <v>0</v>
      </c>
      <c r="G14" s="104">
        <v>0</v>
      </c>
      <c r="H14" s="104">
        <v>0</v>
      </c>
      <c r="I14" s="104">
        <v>0</v>
      </c>
      <c r="J14" s="104">
        <v>0</v>
      </c>
      <c r="K14" s="104">
        <v>0</v>
      </c>
      <c r="L14" s="104">
        <v>0</v>
      </c>
      <c r="M14" s="104">
        <v>0</v>
      </c>
      <c r="N14" s="104">
        <v>0</v>
      </c>
      <c r="O14" s="104">
        <v>0</v>
      </c>
      <c r="P14" s="104">
        <v>0</v>
      </c>
      <c r="Q14" s="104">
        <f t="shared" si="0"/>
        <v>0</v>
      </c>
      <c r="R14" s="28"/>
      <c r="S14" s="28"/>
      <c r="T14" s="28"/>
      <c r="U14" s="28"/>
      <c r="V14" s="28"/>
      <c r="W14" s="46"/>
      <c r="X14" s="46"/>
      <c r="Y14" s="46"/>
      <c r="Z14" s="28"/>
      <c r="AA14" s="47"/>
      <c r="AC14" s="27">
        <v>9</v>
      </c>
      <c r="AD14" s="2" t="s">
        <v>44</v>
      </c>
      <c r="AE14" s="2" t="s">
        <v>45</v>
      </c>
      <c r="AF14">
        <v>0</v>
      </c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</row>
    <row r="15" spans="1:48" ht="15.75" customHeight="1" x14ac:dyDescent="0.25">
      <c r="A15" s="27">
        <v>14</v>
      </c>
      <c r="B15" s="2" t="s">
        <v>54</v>
      </c>
      <c r="C15" s="2" t="s">
        <v>55</v>
      </c>
      <c r="D15" s="75">
        <v>0</v>
      </c>
      <c r="E15" s="28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28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  <c r="R15" s="28">
        <v>0</v>
      </c>
      <c r="S15" s="28"/>
      <c r="T15" s="28"/>
      <c r="U15" s="28"/>
      <c r="V15" s="28"/>
      <c r="W15" s="46"/>
      <c r="X15" s="46"/>
      <c r="Y15" s="46"/>
      <c r="Z15" s="28"/>
      <c r="AA15" s="47"/>
      <c r="AC15" s="27">
        <v>10</v>
      </c>
      <c r="AD15" s="2" t="s">
        <v>46</v>
      </c>
      <c r="AE15" s="2" t="s">
        <v>47</v>
      </c>
      <c r="AF15">
        <v>0</v>
      </c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</row>
    <row r="16" spans="1:48" ht="15.75" customHeight="1" x14ac:dyDescent="0.25">
      <c r="A16" s="27">
        <v>15</v>
      </c>
      <c r="B16" s="2" t="s">
        <v>56</v>
      </c>
      <c r="C16" s="2" t="s">
        <v>57</v>
      </c>
      <c r="D16" s="75">
        <v>0</v>
      </c>
      <c r="E16" s="104">
        <v>0</v>
      </c>
      <c r="F16" s="104">
        <v>0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f t="shared" si="0"/>
        <v>0</v>
      </c>
      <c r="R16" s="28"/>
      <c r="S16" s="28"/>
      <c r="T16" s="28"/>
      <c r="U16" s="28"/>
      <c r="V16" s="28"/>
      <c r="W16" s="46"/>
      <c r="X16" s="46"/>
      <c r="Y16" s="46"/>
      <c r="Z16" s="28"/>
      <c r="AA16" s="47"/>
      <c r="AC16" s="27">
        <v>11</v>
      </c>
      <c r="AD16" s="2" t="s">
        <v>48</v>
      </c>
      <c r="AE16" s="2" t="s">
        <v>49</v>
      </c>
      <c r="AF16">
        <v>0</v>
      </c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</row>
    <row r="17" spans="1:48" ht="15.75" customHeight="1" x14ac:dyDescent="0.25">
      <c r="A17" s="27">
        <v>16</v>
      </c>
      <c r="B17" s="2" t="s">
        <v>58</v>
      </c>
      <c r="C17" s="2" t="s">
        <v>59</v>
      </c>
      <c r="D17" s="75">
        <v>0</v>
      </c>
      <c r="E17" s="28">
        <v>0</v>
      </c>
      <c r="F17" s="104">
        <v>0</v>
      </c>
      <c r="G17" s="104">
        <v>0</v>
      </c>
      <c r="H17" s="104">
        <v>0</v>
      </c>
      <c r="I17" s="104">
        <v>0</v>
      </c>
      <c r="J17" s="104">
        <v>0</v>
      </c>
      <c r="K17" s="28">
        <v>0</v>
      </c>
      <c r="L17" s="104">
        <v>0</v>
      </c>
      <c r="M17" s="104">
        <v>0</v>
      </c>
      <c r="N17" s="104">
        <v>0</v>
      </c>
      <c r="O17" s="104">
        <v>0</v>
      </c>
      <c r="P17" s="104">
        <v>0</v>
      </c>
      <c r="Q17" s="104">
        <f t="shared" si="0"/>
        <v>0</v>
      </c>
      <c r="R17" s="28"/>
      <c r="S17" s="28"/>
      <c r="T17" s="28"/>
      <c r="U17" s="28"/>
      <c r="V17" s="28"/>
      <c r="W17" s="46"/>
      <c r="X17" s="46"/>
      <c r="Y17" s="46"/>
      <c r="Z17" s="28"/>
      <c r="AA17" s="47"/>
      <c r="AC17" s="27">
        <v>12</v>
      </c>
      <c r="AD17" s="2" t="s">
        <v>50</v>
      </c>
      <c r="AE17" s="2" t="s">
        <v>51</v>
      </c>
      <c r="AF17">
        <v>0</v>
      </c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</row>
    <row r="18" spans="1:48" s="95" customFormat="1" ht="25.5" x14ac:dyDescent="0.25">
      <c r="A18" s="27">
        <v>17</v>
      </c>
      <c r="B18" s="2" t="s">
        <v>60</v>
      </c>
      <c r="C18" s="2" t="s">
        <v>61</v>
      </c>
      <c r="D18" s="75">
        <v>0</v>
      </c>
      <c r="E18" s="104">
        <v>0</v>
      </c>
      <c r="F18" s="104">
        <v>0</v>
      </c>
      <c r="G18" s="104">
        <v>0</v>
      </c>
      <c r="H18" s="104">
        <v>0</v>
      </c>
      <c r="I18" s="104">
        <v>0</v>
      </c>
      <c r="J18" s="104">
        <v>0</v>
      </c>
      <c r="K18" s="104">
        <v>0</v>
      </c>
      <c r="L18" s="104">
        <v>0</v>
      </c>
      <c r="M18" s="104">
        <v>0</v>
      </c>
      <c r="N18" s="104">
        <v>0</v>
      </c>
      <c r="O18" s="104">
        <v>0</v>
      </c>
      <c r="P18" s="104">
        <v>0</v>
      </c>
      <c r="Q18" s="104">
        <v>0</v>
      </c>
      <c r="R18" s="149">
        <v>0</v>
      </c>
      <c r="S18" s="149"/>
      <c r="T18" s="149"/>
      <c r="U18" s="149"/>
      <c r="V18" s="149"/>
      <c r="W18" s="150"/>
      <c r="X18" s="150"/>
      <c r="Y18" s="150"/>
      <c r="Z18" s="149"/>
      <c r="AA18" s="151"/>
      <c r="AC18" s="145">
        <v>13</v>
      </c>
      <c r="AD18" s="146" t="s">
        <v>52</v>
      </c>
      <c r="AE18" s="146" t="s">
        <v>53</v>
      </c>
      <c r="AF18" s="95">
        <v>0</v>
      </c>
      <c r="AG18" s="95" t="s">
        <v>212</v>
      </c>
    </row>
    <row r="19" spans="1:48" ht="38.25" x14ac:dyDescent="0.25">
      <c r="A19" s="27">
        <v>18</v>
      </c>
      <c r="B19" s="2" t="s">
        <v>62</v>
      </c>
      <c r="C19" s="2" t="s">
        <v>63</v>
      </c>
      <c r="D19" s="75">
        <v>0</v>
      </c>
      <c r="E19" s="28">
        <v>0</v>
      </c>
      <c r="F19" s="104">
        <v>0</v>
      </c>
      <c r="G19" s="104">
        <v>0</v>
      </c>
      <c r="H19" s="104">
        <v>0</v>
      </c>
      <c r="I19" s="104">
        <v>0</v>
      </c>
      <c r="J19" s="104">
        <v>0</v>
      </c>
      <c r="K19" s="28">
        <v>0</v>
      </c>
      <c r="L19" s="104">
        <v>0</v>
      </c>
      <c r="M19" s="104">
        <v>0</v>
      </c>
      <c r="N19" s="104">
        <v>0</v>
      </c>
      <c r="O19" s="104">
        <v>0</v>
      </c>
      <c r="P19" s="104">
        <v>0</v>
      </c>
      <c r="Q19" s="104">
        <f t="shared" si="0"/>
        <v>0</v>
      </c>
      <c r="R19" s="28"/>
      <c r="S19" s="28"/>
      <c r="T19" s="28"/>
      <c r="U19" s="28"/>
      <c r="V19" s="28"/>
      <c r="W19" s="46"/>
      <c r="X19" s="46"/>
      <c r="Y19" s="46"/>
      <c r="Z19" s="28"/>
      <c r="AA19" s="47"/>
      <c r="AC19" s="27">
        <v>14</v>
      </c>
      <c r="AD19" s="2" t="s">
        <v>54</v>
      </c>
      <c r="AE19" s="2" t="s">
        <v>55</v>
      </c>
      <c r="AF19">
        <v>0</v>
      </c>
      <c r="AG19" t="s">
        <v>208</v>
      </c>
    </row>
    <row r="20" spans="1:48" ht="25.5" x14ac:dyDescent="0.25">
      <c r="A20" s="27">
        <v>19</v>
      </c>
      <c r="B20" s="2" t="s">
        <v>64</v>
      </c>
      <c r="C20" s="2" t="s">
        <v>65</v>
      </c>
      <c r="D20" s="75">
        <v>0</v>
      </c>
      <c r="E20" s="104">
        <v>0</v>
      </c>
      <c r="F20" s="104">
        <v>0</v>
      </c>
      <c r="G20" s="104">
        <v>0</v>
      </c>
      <c r="H20" s="104">
        <v>0</v>
      </c>
      <c r="I20" s="104">
        <v>0</v>
      </c>
      <c r="J20" s="104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f t="shared" si="0"/>
        <v>0</v>
      </c>
      <c r="R20" s="28"/>
      <c r="S20" s="28"/>
      <c r="T20" s="28"/>
      <c r="U20" s="28"/>
      <c r="V20" s="28"/>
      <c r="W20" s="46"/>
      <c r="X20" s="46"/>
      <c r="Y20" s="46"/>
      <c r="Z20" s="28"/>
      <c r="AA20" s="47"/>
      <c r="AC20" s="27">
        <v>15</v>
      </c>
      <c r="AD20" s="2" t="s">
        <v>56</v>
      </c>
      <c r="AE20" s="2" t="s">
        <v>57</v>
      </c>
      <c r="AF20">
        <v>0</v>
      </c>
    </row>
    <row r="21" spans="1:48" ht="38.25" x14ac:dyDescent="0.25">
      <c r="A21" s="27">
        <v>20</v>
      </c>
      <c r="B21" s="2" t="s">
        <v>66</v>
      </c>
      <c r="C21" s="2" t="s">
        <v>67</v>
      </c>
      <c r="D21" s="75">
        <v>0</v>
      </c>
      <c r="E21" s="28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28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f t="shared" si="0"/>
        <v>0</v>
      </c>
      <c r="R21" s="28">
        <v>0</v>
      </c>
      <c r="S21" s="28"/>
      <c r="T21" s="28"/>
      <c r="U21" s="28"/>
      <c r="V21" s="28"/>
      <c r="W21" s="46"/>
      <c r="X21" s="46"/>
      <c r="Y21" s="46"/>
      <c r="Z21" s="28"/>
      <c r="AA21" s="47"/>
      <c r="AC21" s="27">
        <v>16</v>
      </c>
      <c r="AD21" s="2" t="s">
        <v>58</v>
      </c>
      <c r="AE21" s="2" t="s">
        <v>59</v>
      </c>
      <c r="AF21">
        <v>0</v>
      </c>
    </row>
    <row r="22" spans="1:48" ht="25.5" x14ac:dyDescent="0.25">
      <c r="A22" s="27">
        <v>21</v>
      </c>
      <c r="B22" s="2" t="s">
        <v>68</v>
      </c>
      <c r="C22" s="2" t="s">
        <v>119</v>
      </c>
      <c r="D22" s="75">
        <v>0</v>
      </c>
      <c r="E22" s="104">
        <v>0</v>
      </c>
      <c r="F22" s="104">
        <v>0</v>
      </c>
      <c r="G22" s="104">
        <v>0</v>
      </c>
      <c r="H22" s="104">
        <v>0</v>
      </c>
      <c r="I22" s="104">
        <v>0</v>
      </c>
      <c r="J22" s="104">
        <v>0</v>
      </c>
      <c r="K22" s="104">
        <v>0</v>
      </c>
      <c r="L22" s="104">
        <v>0</v>
      </c>
      <c r="M22" s="104">
        <v>0</v>
      </c>
      <c r="N22" s="104">
        <v>0</v>
      </c>
      <c r="O22" s="104">
        <v>0</v>
      </c>
      <c r="P22" s="104">
        <v>0</v>
      </c>
      <c r="Q22" s="104">
        <f t="shared" si="0"/>
        <v>0</v>
      </c>
      <c r="R22" s="28"/>
      <c r="S22" s="28"/>
      <c r="T22" s="28"/>
      <c r="U22" s="28"/>
      <c r="V22" s="28"/>
      <c r="W22" s="46"/>
      <c r="X22" s="46"/>
      <c r="Y22" s="46"/>
      <c r="Z22" s="28"/>
      <c r="AA22" s="47"/>
      <c r="AC22" s="27">
        <v>17</v>
      </c>
      <c r="AD22" s="2" t="s">
        <v>60</v>
      </c>
      <c r="AE22" s="2" t="s">
        <v>61</v>
      </c>
      <c r="AF22">
        <v>0</v>
      </c>
      <c r="AG22" t="s">
        <v>125</v>
      </c>
    </row>
    <row r="23" spans="1:48" ht="38.25" x14ac:dyDescent="0.25">
      <c r="A23" s="27">
        <v>22</v>
      </c>
      <c r="B23" s="2" t="s">
        <v>69</v>
      </c>
      <c r="C23" s="2" t="s">
        <v>70</v>
      </c>
      <c r="D23" s="75">
        <v>0</v>
      </c>
      <c r="E23" s="28">
        <v>0</v>
      </c>
      <c r="F23" s="104">
        <v>0</v>
      </c>
      <c r="G23" s="104">
        <v>0</v>
      </c>
      <c r="H23" s="104">
        <v>0</v>
      </c>
      <c r="I23" s="104">
        <v>0</v>
      </c>
      <c r="J23" s="104">
        <v>0</v>
      </c>
      <c r="K23" s="28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  <c r="Q23" s="104">
        <f t="shared" si="0"/>
        <v>0</v>
      </c>
      <c r="R23" s="28"/>
      <c r="S23" s="28"/>
      <c r="T23" s="28"/>
      <c r="U23" s="28"/>
      <c r="V23" s="28"/>
      <c r="W23" s="46"/>
      <c r="X23" s="46"/>
      <c r="Y23" s="46"/>
      <c r="Z23" s="28"/>
      <c r="AA23" s="47"/>
      <c r="AC23" s="27">
        <v>18</v>
      </c>
      <c r="AD23" s="2" t="s">
        <v>62</v>
      </c>
      <c r="AE23" s="2" t="s">
        <v>63</v>
      </c>
      <c r="AF23">
        <v>0</v>
      </c>
    </row>
    <row r="24" spans="1:48" ht="38.25" x14ac:dyDescent="0.25">
      <c r="A24" s="27">
        <v>23</v>
      </c>
      <c r="B24" s="2" t="s">
        <v>71</v>
      </c>
      <c r="C24" s="2" t="s">
        <v>72</v>
      </c>
      <c r="D24" s="75">
        <v>0</v>
      </c>
      <c r="E24" s="104">
        <v>0</v>
      </c>
      <c r="F24" s="104">
        <v>0</v>
      </c>
      <c r="G24" s="104">
        <v>0</v>
      </c>
      <c r="H24" s="104">
        <v>0</v>
      </c>
      <c r="I24" s="104">
        <v>0</v>
      </c>
      <c r="J24" s="104">
        <v>0</v>
      </c>
      <c r="K24" s="104">
        <v>0</v>
      </c>
      <c r="L24" s="104">
        <v>0</v>
      </c>
      <c r="M24" s="104">
        <v>0</v>
      </c>
      <c r="N24" s="104">
        <v>0</v>
      </c>
      <c r="O24" s="104">
        <v>0</v>
      </c>
      <c r="P24" s="104">
        <v>0</v>
      </c>
      <c r="Q24" s="104">
        <f t="shared" si="0"/>
        <v>0</v>
      </c>
      <c r="R24" s="28"/>
      <c r="S24" s="28"/>
      <c r="T24" s="28"/>
      <c r="U24" s="28"/>
      <c r="V24" s="28"/>
      <c r="W24" s="46"/>
      <c r="X24" s="46"/>
      <c r="Y24" s="46"/>
      <c r="Z24" s="28"/>
      <c r="AA24" s="47"/>
      <c r="AC24" s="27">
        <v>19</v>
      </c>
      <c r="AD24" s="2" t="s">
        <v>64</v>
      </c>
      <c r="AE24" s="2" t="s">
        <v>65</v>
      </c>
      <c r="AF24">
        <v>0</v>
      </c>
    </row>
    <row r="25" spans="1:48" ht="38.25" x14ac:dyDescent="0.25">
      <c r="A25" s="27">
        <v>24</v>
      </c>
      <c r="B25" s="2" t="s">
        <v>73</v>
      </c>
      <c r="C25" s="2" t="s">
        <v>74</v>
      </c>
      <c r="D25" s="75">
        <v>0</v>
      </c>
      <c r="E25" s="28">
        <v>0</v>
      </c>
      <c r="F25" s="104">
        <v>0</v>
      </c>
      <c r="G25" s="104">
        <v>0</v>
      </c>
      <c r="H25" s="104">
        <v>0</v>
      </c>
      <c r="I25" s="104">
        <v>0</v>
      </c>
      <c r="J25" s="104">
        <v>0</v>
      </c>
      <c r="K25" s="28">
        <v>0</v>
      </c>
      <c r="L25" s="104">
        <v>0</v>
      </c>
      <c r="M25" s="104">
        <v>0</v>
      </c>
      <c r="N25" s="104">
        <v>0</v>
      </c>
      <c r="O25" s="104">
        <v>0</v>
      </c>
      <c r="P25" s="104">
        <v>0</v>
      </c>
      <c r="Q25" s="104">
        <f t="shared" si="0"/>
        <v>0</v>
      </c>
      <c r="R25" s="28"/>
      <c r="S25" s="28"/>
      <c r="T25" s="28"/>
      <c r="U25" s="28"/>
      <c r="V25" s="28"/>
      <c r="W25" s="46"/>
      <c r="X25" s="46"/>
      <c r="Y25" s="46"/>
      <c r="Z25" s="28"/>
      <c r="AA25" s="47"/>
      <c r="AC25" s="27">
        <v>20</v>
      </c>
      <c r="AD25" s="2" t="s">
        <v>66</v>
      </c>
      <c r="AE25" s="2" t="s">
        <v>67</v>
      </c>
      <c r="AF25">
        <v>0</v>
      </c>
    </row>
    <row r="26" spans="1:48" ht="25.5" x14ac:dyDescent="0.25">
      <c r="A26" s="27">
        <v>25</v>
      </c>
      <c r="B26" s="2" t="s">
        <v>75</v>
      </c>
      <c r="C26" s="2" t="s">
        <v>76</v>
      </c>
      <c r="D26" s="75">
        <v>0</v>
      </c>
      <c r="E26" s="104">
        <v>0</v>
      </c>
      <c r="F26" s="104">
        <v>0</v>
      </c>
      <c r="G26" s="104">
        <v>0</v>
      </c>
      <c r="H26" s="104">
        <v>0</v>
      </c>
      <c r="I26" s="104">
        <v>0</v>
      </c>
      <c r="J26" s="104">
        <v>0</v>
      </c>
      <c r="K26" s="104">
        <v>0</v>
      </c>
      <c r="L26" s="104">
        <v>0</v>
      </c>
      <c r="M26" s="104">
        <v>0</v>
      </c>
      <c r="N26" s="104">
        <v>0</v>
      </c>
      <c r="O26" s="104">
        <v>0</v>
      </c>
      <c r="P26" s="104">
        <v>0</v>
      </c>
      <c r="Q26" s="104">
        <f t="shared" si="0"/>
        <v>0</v>
      </c>
      <c r="R26" s="28">
        <v>0</v>
      </c>
      <c r="S26" s="28"/>
      <c r="T26" s="28"/>
      <c r="U26" s="28"/>
      <c r="V26" s="28"/>
      <c r="W26" s="46"/>
      <c r="X26" s="46"/>
      <c r="Y26" s="46"/>
      <c r="Z26" s="28"/>
      <c r="AA26" s="47"/>
      <c r="AC26" s="27">
        <v>21</v>
      </c>
      <c r="AD26" s="2" t="s">
        <v>68</v>
      </c>
      <c r="AE26" s="2" t="s">
        <v>119</v>
      </c>
      <c r="AF26">
        <v>0</v>
      </c>
    </row>
    <row r="27" spans="1:48" ht="38.25" x14ac:dyDescent="0.25">
      <c r="A27" s="27">
        <v>26</v>
      </c>
      <c r="B27" s="2" t="s">
        <v>77</v>
      </c>
      <c r="C27" s="2" t="s">
        <v>78</v>
      </c>
      <c r="D27" s="75">
        <v>0</v>
      </c>
      <c r="E27" s="28">
        <v>0</v>
      </c>
      <c r="F27" s="104">
        <v>0</v>
      </c>
      <c r="G27" s="104">
        <v>0</v>
      </c>
      <c r="H27" s="104">
        <v>0</v>
      </c>
      <c r="I27" s="104">
        <v>0</v>
      </c>
      <c r="J27" s="104">
        <v>0</v>
      </c>
      <c r="K27" s="28">
        <v>0</v>
      </c>
      <c r="L27" s="104">
        <v>0</v>
      </c>
      <c r="M27" s="104">
        <v>0</v>
      </c>
      <c r="N27" s="104">
        <v>0</v>
      </c>
      <c r="O27" s="104">
        <v>0</v>
      </c>
      <c r="P27" s="104">
        <v>0</v>
      </c>
      <c r="Q27" s="104">
        <f t="shared" si="0"/>
        <v>0</v>
      </c>
      <c r="R27" s="28">
        <v>0</v>
      </c>
      <c r="S27" s="28"/>
      <c r="T27" s="28"/>
      <c r="U27" s="28"/>
      <c r="V27" s="28"/>
      <c r="W27" s="46"/>
      <c r="X27" s="46"/>
      <c r="Y27" s="46"/>
      <c r="Z27" s="28"/>
      <c r="AA27" s="47"/>
      <c r="AC27" s="27">
        <v>22</v>
      </c>
      <c r="AD27" s="2" t="s">
        <v>69</v>
      </c>
      <c r="AE27" s="2" t="s">
        <v>70</v>
      </c>
      <c r="AF27">
        <v>0</v>
      </c>
    </row>
    <row r="28" spans="1:48" ht="15.75" x14ac:dyDescent="0.25">
      <c r="A28" s="27">
        <v>27</v>
      </c>
      <c r="B28" s="2" t="s">
        <v>79</v>
      </c>
      <c r="C28" s="2" t="s">
        <v>80</v>
      </c>
      <c r="D28" s="75">
        <v>0</v>
      </c>
      <c r="E28" s="104">
        <v>0</v>
      </c>
      <c r="F28" s="104">
        <v>0</v>
      </c>
      <c r="G28" s="104">
        <v>0</v>
      </c>
      <c r="H28" s="104">
        <v>0</v>
      </c>
      <c r="I28" s="104">
        <v>0</v>
      </c>
      <c r="J28" s="104">
        <v>0</v>
      </c>
      <c r="K28" s="104">
        <v>0</v>
      </c>
      <c r="L28" s="104">
        <v>0</v>
      </c>
      <c r="M28" s="104">
        <v>0</v>
      </c>
      <c r="N28" s="104">
        <v>0</v>
      </c>
      <c r="O28" s="104">
        <v>0</v>
      </c>
      <c r="P28" s="104">
        <v>0</v>
      </c>
      <c r="Q28" s="104">
        <f t="shared" si="0"/>
        <v>0</v>
      </c>
      <c r="R28" s="28"/>
      <c r="S28" s="28"/>
      <c r="T28" s="28"/>
      <c r="U28" s="28"/>
      <c r="V28" s="28"/>
      <c r="W28" s="46"/>
      <c r="X28" s="46"/>
      <c r="Y28" s="46"/>
      <c r="Z28" s="28"/>
      <c r="AA28" s="47"/>
      <c r="AC28" s="27">
        <v>23</v>
      </c>
      <c r="AD28" s="2" t="s">
        <v>71</v>
      </c>
      <c r="AE28" s="2" t="s">
        <v>72</v>
      </c>
      <c r="AF28">
        <v>0</v>
      </c>
    </row>
    <row r="29" spans="1:48" ht="25.5" x14ac:dyDescent="0.25">
      <c r="A29" s="27">
        <v>28</v>
      </c>
      <c r="B29" s="2" t="s">
        <v>81</v>
      </c>
      <c r="C29" s="2" t="s">
        <v>80</v>
      </c>
      <c r="D29" s="75">
        <v>0</v>
      </c>
      <c r="E29" s="28">
        <v>0</v>
      </c>
      <c r="F29" s="104">
        <v>0</v>
      </c>
      <c r="G29" s="104">
        <v>0</v>
      </c>
      <c r="H29" s="104">
        <v>0</v>
      </c>
      <c r="I29" s="104">
        <v>0</v>
      </c>
      <c r="J29" s="104">
        <v>0</v>
      </c>
      <c r="K29" s="28">
        <v>0</v>
      </c>
      <c r="L29" s="104">
        <v>0</v>
      </c>
      <c r="M29" s="104">
        <v>0</v>
      </c>
      <c r="N29" s="104">
        <v>0</v>
      </c>
      <c r="O29" s="104">
        <v>0</v>
      </c>
      <c r="P29" s="104">
        <v>0</v>
      </c>
      <c r="Q29" s="104">
        <f t="shared" si="0"/>
        <v>0</v>
      </c>
      <c r="R29" s="28"/>
      <c r="S29" s="28"/>
      <c r="T29" s="28"/>
      <c r="U29" s="28"/>
      <c r="V29" s="28"/>
      <c r="W29" s="46"/>
      <c r="X29" s="46"/>
      <c r="Y29" s="46"/>
      <c r="Z29" s="28"/>
      <c r="AA29" s="47"/>
      <c r="AC29" s="27">
        <v>24</v>
      </c>
      <c r="AD29" s="2" t="s">
        <v>73</v>
      </c>
      <c r="AE29" s="2" t="s">
        <v>74</v>
      </c>
      <c r="AF29">
        <v>0</v>
      </c>
    </row>
    <row r="30" spans="1:48" ht="38.25" x14ac:dyDescent="0.25">
      <c r="A30" s="27">
        <v>29</v>
      </c>
      <c r="B30" s="2" t="s">
        <v>82</v>
      </c>
      <c r="C30" s="2" t="s">
        <v>83</v>
      </c>
      <c r="D30" s="75">
        <v>0</v>
      </c>
      <c r="E30" s="104">
        <v>0</v>
      </c>
      <c r="F30" s="104">
        <v>0</v>
      </c>
      <c r="G30" s="104">
        <v>0</v>
      </c>
      <c r="H30" s="104">
        <v>0</v>
      </c>
      <c r="I30" s="104">
        <v>0</v>
      </c>
      <c r="J30" s="104">
        <v>0</v>
      </c>
      <c r="K30" s="104">
        <v>0</v>
      </c>
      <c r="L30" s="104">
        <v>0</v>
      </c>
      <c r="M30" s="104">
        <v>0</v>
      </c>
      <c r="N30" s="104">
        <v>0</v>
      </c>
      <c r="O30" s="104">
        <v>0</v>
      </c>
      <c r="P30" s="104">
        <v>0</v>
      </c>
      <c r="Q30" s="104">
        <f t="shared" si="0"/>
        <v>0</v>
      </c>
      <c r="R30" s="28"/>
      <c r="S30" s="28"/>
      <c r="T30" s="28"/>
      <c r="U30" s="28"/>
      <c r="V30" s="28"/>
      <c r="W30" s="46"/>
      <c r="X30" s="46"/>
      <c r="Y30" s="46"/>
      <c r="Z30" s="28"/>
      <c r="AA30" s="47"/>
      <c r="AC30" s="27">
        <v>25</v>
      </c>
      <c r="AD30" s="2" t="s">
        <v>75</v>
      </c>
      <c r="AE30" s="2" t="s">
        <v>76</v>
      </c>
      <c r="AF30">
        <v>0</v>
      </c>
    </row>
    <row r="31" spans="1:48" ht="25.5" x14ac:dyDescent="0.25">
      <c r="A31" s="27">
        <v>30</v>
      </c>
      <c r="B31" s="2" t="s">
        <v>84</v>
      </c>
      <c r="C31" s="2" t="s">
        <v>85</v>
      </c>
      <c r="D31" s="75">
        <v>0</v>
      </c>
      <c r="E31" s="28">
        <v>0</v>
      </c>
      <c r="F31" s="104">
        <v>0</v>
      </c>
      <c r="G31" s="104">
        <v>0</v>
      </c>
      <c r="H31" s="104">
        <v>0</v>
      </c>
      <c r="I31" s="104">
        <v>0</v>
      </c>
      <c r="J31" s="104">
        <v>0</v>
      </c>
      <c r="K31" s="28">
        <v>0</v>
      </c>
      <c r="L31" s="104">
        <v>0</v>
      </c>
      <c r="M31" s="104">
        <v>0</v>
      </c>
      <c r="N31" s="104">
        <v>0</v>
      </c>
      <c r="O31" s="104">
        <v>0</v>
      </c>
      <c r="P31" s="104">
        <v>0</v>
      </c>
      <c r="Q31" s="104">
        <f t="shared" si="0"/>
        <v>0</v>
      </c>
      <c r="R31" s="28"/>
      <c r="S31" s="28"/>
      <c r="T31" s="28"/>
      <c r="U31" s="28"/>
      <c r="V31" s="28"/>
      <c r="W31" s="46"/>
      <c r="X31" s="46"/>
      <c r="Y31" s="46"/>
      <c r="Z31" s="28"/>
      <c r="AA31" s="47"/>
      <c r="AC31" s="27">
        <v>26</v>
      </c>
      <c r="AD31" s="2" t="s">
        <v>77</v>
      </c>
      <c r="AE31" s="2" t="s">
        <v>78</v>
      </c>
      <c r="AF31">
        <v>0</v>
      </c>
      <c r="AG31" t="s">
        <v>209</v>
      </c>
    </row>
    <row r="32" spans="1:48" ht="25.5" x14ac:dyDescent="0.25">
      <c r="A32" s="27">
        <v>31</v>
      </c>
      <c r="B32" s="2" t="s">
        <v>86</v>
      </c>
      <c r="C32" s="2" t="s">
        <v>87</v>
      </c>
      <c r="D32" s="75">
        <v>0</v>
      </c>
      <c r="E32" s="104">
        <v>0</v>
      </c>
      <c r="F32" s="104">
        <v>0</v>
      </c>
      <c r="G32" s="104">
        <v>0</v>
      </c>
      <c r="H32" s="104">
        <v>0</v>
      </c>
      <c r="I32" s="104">
        <v>0</v>
      </c>
      <c r="J32" s="104">
        <v>0</v>
      </c>
      <c r="K32" s="104">
        <v>0</v>
      </c>
      <c r="L32" s="104">
        <v>0</v>
      </c>
      <c r="M32" s="104">
        <v>0</v>
      </c>
      <c r="N32" s="104">
        <v>0</v>
      </c>
      <c r="O32" s="104">
        <v>0</v>
      </c>
      <c r="P32" s="104">
        <v>0</v>
      </c>
      <c r="Q32" s="104">
        <f t="shared" si="0"/>
        <v>0</v>
      </c>
      <c r="R32" s="28"/>
      <c r="S32" s="28"/>
      <c r="T32" s="28"/>
      <c r="U32" s="28"/>
      <c r="V32" s="28"/>
      <c r="W32" s="46"/>
      <c r="X32" s="46"/>
      <c r="Y32" s="46"/>
      <c r="Z32" s="28"/>
      <c r="AA32" s="47"/>
      <c r="AC32" s="27">
        <v>27</v>
      </c>
      <c r="AD32" s="2" t="s">
        <v>79</v>
      </c>
      <c r="AE32" s="2" t="s">
        <v>80</v>
      </c>
      <c r="AF32">
        <v>0</v>
      </c>
      <c r="AG32" t="s">
        <v>124</v>
      </c>
    </row>
    <row r="33" spans="1:33" ht="25.5" x14ac:dyDescent="0.25">
      <c r="A33" s="27">
        <v>32</v>
      </c>
      <c r="B33" s="2" t="s">
        <v>88</v>
      </c>
      <c r="C33" s="2" t="s">
        <v>89</v>
      </c>
      <c r="D33" s="75">
        <v>0</v>
      </c>
      <c r="E33" s="28">
        <v>0</v>
      </c>
      <c r="F33" s="104">
        <v>0</v>
      </c>
      <c r="G33" s="104">
        <v>0</v>
      </c>
      <c r="H33" s="104">
        <v>0</v>
      </c>
      <c r="I33" s="104">
        <v>0</v>
      </c>
      <c r="J33" s="104">
        <v>0</v>
      </c>
      <c r="K33" s="28">
        <v>0</v>
      </c>
      <c r="L33" s="104">
        <v>0</v>
      </c>
      <c r="M33" s="104">
        <v>0</v>
      </c>
      <c r="N33" s="104">
        <v>0</v>
      </c>
      <c r="O33" s="104">
        <v>0</v>
      </c>
      <c r="P33" s="104">
        <v>0</v>
      </c>
      <c r="Q33" s="104">
        <f t="shared" si="0"/>
        <v>0</v>
      </c>
      <c r="R33" s="28"/>
      <c r="S33" s="28"/>
      <c r="T33" s="28"/>
      <c r="U33" s="28"/>
      <c r="V33" s="28"/>
      <c r="W33" s="46"/>
      <c r="X33" s="46"/>
      <c r="Y33" s="46"/>
      <c r="Z33" s="28"/>
      <c r="AA33" s="47"/>
      <c r="AC33" s="27">
        <v>28</v>
      </c>
      <c r="AD33" s="2" t="s">
        <v>81</v>
      </c>
      <c r="AE33" s="2" t="s">
        <v>80</v>
      </c>
      <c r="AF33">
        <v>0</v>
      </c>
      <c r="AG33" t="s">
        <v>124</v>
      </c>
    </row>
    <row r="34" spans="1:33" ht="33.75" customHeight="1" x14ac:dyDescent="0.25">
      <c r="A34" s="27">
        <v>33</v>
      </c>
      <c r="B34" s="2" t="s">
        <v>90</v>
      </c>
      <c r="C34" s="2" t="s">
        <v>91</v>
      </c>
      <c r="D34" s="75">
        <v>0</v>
      </c>
      <c r="E34" s="104">
        <v>0</v>
      </c>
      <c r="F34" s="104">
        <v>0</v>
      </c>
      <c r="G34" s="104">
        <v>0</v>
      </c>
      <c r="H34" s="104">
        <v>0</v>
      </c>
      <c r="I34" s="104">
        <v>0</v>
      </c>
      <c r="J34" s="104">
        <v>0</v>
      </c>
      <c r="K34" s="104">
        <v>0</v>
      </c>
      <c r="L34" s="104">
        <v>0</v>
      </c>
      <c r="M34" s="104">
        <v>0</v>
      </c>
      <c r="N34" s="104">
        <v>0</v>
      </c>
      <c r="O34" s="104">
        <v>0</v>
      </c>
      <c r="P34" s="104">
        <v>0</v>
      </c>
      <c r="Q34" s="104">
        <f t="shared" si="0"/>
        <v>0</v>
      </c>
      <c r="R34" s="28"/>
      <c r="S34" s="28"/>
      <c r="T34" s="28"/>
      <c r="U34" s="28"/>
      <c r="V34" s="28"/>
      <c r="W34" s="46"/>
      <c r="X34" s="46"/>
      <c r="Y34" s="46"/>
      <c r="Z34" s="28"/>
      <c r="AA34" s="47"/>
      <c r="AC34" s="27">
        <v>29</v>
      </c>
      <c r="AD34" s="2" t="s">
        <v>82</v>
      </c>
      <c r="AE34" s="2" t="s">
        <v>83</v>
      </c>
      <c r="AF34">
        <v>0</v>
      </c>
    </row>
    <row r="35" spans="1:33" ht="26.25" customHeight="1" x14ac:dyDescent="0.25">
      <c r="A35" s="27">
        <v>34</v>
      </c>
      <c r="B35" s="2" t="s">
        <v>92</v>
      </c>
      <c r="C35" s="2" t="s">
        <v>141</v>
      </c>
      <c r="D35" s="75">
        <v>0</v>
      </c>
      <c r="E35" s="28">
        <v>0</v>
      </c>
      <c r="F35" s="104">
        <v>0</v>
      </c>
      <c r="G35" s="104">
        <v>0</v>
      </c>
      <c r="H35" s="104">
        <v>0</v>
      </c>
      <c r="I35" s="104">
        <v>0</v>
      </c>
      <c r="J35" s="104">
        <v>0</v>
      </c>
      <c r="K35" s="28">
        <v>0</v>
      </c>
      <c r="L35" s="104">
        <v>0</v>
      </c>
      <c r="M35" s="104">
        <v>0</v>
      </c>
      <c r="N35" s="104">
        <v>0</v>
      </c>
      <c r="O35" s="104">
        <v>0</v>
      </c>
      <c r="P35" s="104">
        <v>0</v>
      </c>
      <c r="Q35" s="104">
        <f t="shared" si="0"/>
        <v>0</v>
      </c>
      <c r="R35" s="28"/>
      <c r="S35" s="28"/>
      <c r="T35" s="28"/>
      <c r="U35" s="28"/>
      <c r="V35" s="28"/>
      <c r="W35" s="46"/>
      <c r="X35" s="46"/>
      <c r="Y35" s="46"/>
      <c r="Z35" s="28"/>
      <c r="AA35" s="47"/>
      <c r="AC35" s="27">
        <v>30</v>
      </c>
      <c r="AD35" s="2" t="s">
        <v>84</v>
      </c>
      <c r="AE35" s="2" t="s">
        <v>85</v>
      </c>
      <c r="AF35">
        <v>0</v>
      </c>
    </row>
    <row r="36" spans="1:33" ht="25.5" x14ac:dyDescent="0.25">
      <c r="A36" s="27">
        <v>35</v>
      </c>
      <c r="B36" s="2" t="s">
        <v>94</v>
      </c>
      <c r="C36" s="2" t="s">
        <v>95</v>
      </c>
      <c r="D36" s="75">
        <v>0</v>
      </c>
      <c r="E36" s="104">
        <v>0</v>
      </c>
      <c r="F36" s="104">
        <v>0</v>
      </c>
      <c r="G36" s="104">
        <v>0</v>
      </c>
      <c r="H36" s="104">
        <v>0</v>
      </c>
      <c r="I36" s="104">
        <v>0</v>
      </c>
      <c r="J36" s="104">
        <v>0</v>
      </c>
      <c r="K36" s="104">
        <v>0</v>
      </c>
      <c r="L36" s="104">
        <v>0</v>
      </c>
      <c r="M36" s="104">
        <v>0</v>
      </c>
      <c r="N36" s="104">
        <v>0</v>
      </c>
      <c r="O36" s="104">
        <v>0</v>
      </c>
      <c r="P36" s="104">
        <v>0</v>
      </c>
      <c r="Q36" s="104">
        <f t="shared" si="0"/>
        <v>0</v>
      </c>
      <c r="R36" s="28"/>
      <c r="S36" s="28"/>
      <c r="T36" s="28"/>
      <c r="U36" s="28"/>
      <c r="V36" s="28"/>
      <c r="W36" s="46"/>
      <c r="X36" s="46"/>
      <c r="Y36" s="46"/>
      <c r="Z36" s="28"/>
      <c r="AA36" s="47"/>
      <c r="AC36" s="27">
        <v>31</v>
      </c>
      <c r="AD36" s="2" t="s">
        <v>86</v>
      </c>
      <c r="AE36" s="2" t="s">
        <v>87</v>
      </c>
      <c r="AF36">
        <v>0</v>
      </c>
    </row>
    <row r="37" spans="1:33" ht="25.5" x14ac:dyDescent="0.25">
      <c r="A37" s="27">
        <v>36</v>
      </c>
      <c r="B37" s="2" t="s">
        <v>96</v>
      </c>
      <c r="C37" s="2" t="s">
        <v>100</v>
      </c>
      <c r="D37" s="75">
        <v>0</v>
      </c>
      <c r="E37" s="28">
        <v>0</v>
      </c>
      <c r="F37" s="104">
        <v>0</v>
      </c>
      <c r="G37" s="104">
        <v>0</v>
      </c>
      <c r="H37" s="104">
        <v>0</v>
      </c>
      <c r="I37" s="104">
        <v>0</v>
      </c>
      <c r="J37" s="104">
        <v>0</v>
      </c>
      <c r="K37" s="28">
        <v>0</v>
      </c>
      <c r="L37" s="104">
        <v>0</v>
      </c>
      <c r="M37" s="104">
        <v>0</v>
      </c>
      <c r="N37" s="104">
        <v>0</v>
      </c>
      <c r="O37" s="104">
        <v>0</v>
      </c>
      <c r="P37" s="104">
        <v>0</v>
      </c>
      <c r="Q37" s="104">
        <f t="shared" si="0"/>
        <v>0</v>
      </c>
      <c r="R37" s="28">
        <v>0</v>
      </c>
      <c r="S37" s="28"/>
      <c r="T37" s="28"/>
      <c r="U37" s="28"/>
      <c r="V37" s="28"/>
      <c r="W37" s="46"/>
      <c r="X37" s="46"/>
      <c r="Y37" s="46"/>
      <c r="Z37" s="28"/>
      <c r="AA37" s="47"/>
      <c r="AC37" s="27">
        <v>32</v>
      </c>
      <c r="AD37" s="2" t="s">
        <v>88</v>
      </c>
      <c r="AE37" s="2" t="s">
        <v>89</v>
      </c>
      <c r="AF37">
        <v>0</v>
      </c>
    </row>
    <row r="38" spans="1:33" ht="38.25" x14ac:dyDescent="0.25">
      <c r="A38" s="27">
        <v>37</v>
      </c>
      <c r="B38" s="2" t="s">
        <v>97</v>
      </c>
      <c r="C38" s="2" t="s">
        <v>98</v>
      </c>
      <c r="D38" s="75">
        <v>0</v>
      </c>
      <c r="E38" s="104">
        <v>0</v>
      </c>
      <c r="F38" s="104">
        <v>0</v>
      </c>
      <c r="G38" s="104">
        <v>0</v>
      </c>
      <c r="H38" s="104">
        <v>0</v>
      </c>
      <c r="I38" s="104">
        <v>0</v>
      </c>
      <c r="J38" s="104">
        <v>0</v>
      </c>
      <c r="K38" s="104">
        <v>0</v>
      </c>
      <c r="L38" s="104">
        <v>0</v>
      </c>
      <c r="M38" s="104">
        <v>0</v>
      </c>
      <c r="N38" s="104">
        <v>0</v>
      </c>
      <c r="O38" s="104">
        <v>0</v>
      </c>
      <c r="P38" s="104">
        <v>0</v>
      </c>
      <c r="Q38" s="104">
        <f t="shared" si="0"/>
        <v>0</v>
      </c>
      <c r="R38" s="28"/>
      <c r="S38" s="28"/>
      <c r="T38" s="28"/>
      <c r="U38" s="28"/>
      <c r="V38" s="28"/>
      <c r="W38" s="46"/>
      <c r="X38" s="46"/>
      <c r="Y38" s="46"/>
      <c r="Z38" s="28"/>
      <c r="AA38" s="47"/>
      <c r="AC38" s="27">
        <v>33</v>
      </c>
      <c r="AD38" s="2" t="s">
        <v>90</v>
      </c>
      <c r="AE38" s="2" t="s">
        <v>91</v>
      </c>
      <c r="AF38">
        <v>0</v>
      </c>
    </row>
    <row r="39" spans="1:33" ht="38.25" x14ac:dyDescent="0.25">
      <c r="A39" s="27">
        <v>38</v>
      </c>
      <c r="B39" s="2" t="s">
        <v>99</v>
      </c>
      <c r="C39" s="2" t="s">
        <v>100</v>
      </c>
      <c r="D39" s="75">
        <v>0</v>
      </c>
      <c r="E39" s="28">
        <v>0</v>
      </c>
      <c r="F39" s="104">
        <v>0</v>
      </c>
      <c r="G39" s="104">
        <v>0</v>
      </c>
      <c r="H39" s="104">
        <v>0</v>
      </c>
      <c r="I39" s="104">
        <v>0</v>
      </c>
      <c r="J39" s="104">
        <v>0</v>
      </c>
      <c r="K39" s="28">
        <v>0</v>
      </c>
      <c r="L39" s="104">
        <v>0</v>
      </c>
      <c r="M39" s="104">
        <v>0</v>
      </c>
      <c r="N39" s="104">
        <v>0</v>
      </c>
      <c r="O39" s="104">
        <v>0</v>
      </c>
      <c r="P39" s="104">
        <v>0</v>
      </c>
      <c r="Q39" s="104">
        <f t="shared" si="0"/>
        <v>0</v>
      </c>
      <c r="R39" s="28"/>
      <c r="S39" s="28"/>
      <c r="T39" s="28"/>
      <c r="U39" s="28"/>
      <c r="V39" s="28"/>
      <c r="W39" s="46"/>
      <c r="X39" s="46"/>
      <c r="Y39" s="46"/>
      <c r="Z39" s="28"/>
      <c r="AA39" s="47"/>
      <c r="AC39" s="27">
        <v>34</v>
      </c>
      <c r="AD39" s="2" t="s">
        <v>92</v>
      </c>
      <c r="AE39" s="2" t="s">
        <v>93</v>
      </c>
      <c r="AF39">
        <v>0</v>
      </c>
    </row>
    <row r="40" spans="1:33" ht="38.25" x14ac:dyDescent="0.25">
      <c r="A40" s="27">
        <v>39</v>
      </c>
      <c r="B40" s="2" t="s">
        <v>101</v>
      </c>
      <c r="C40" s="2" t="s">
        <v>102</v>
      </c>
      <c r="D40" s="75">
        <v>0</v>
      </c>
      <c r="E40" s="104">
        <v>0</v>
      </c>
      <c r="F40" s="104">
        <v>0</v>
      </c>
      <c r="G40" s="104">
        <v>0</v>
      </c>
      <c r="H40" s="104">
        <v>0</v>
      </c>
      <c r="I40" s="104">
        <v>0</v>
      </c>
      <c r="J40" s="104">
        <v>0</v>
      </c>
      <c r="K40" s="104">
        <v>0</v>
      </c>
      <c r="L40" s="104">
        <v>0</v>
      </c>
      <c r="M40" s="104">
        <v>0</v>
      </c>
      <c r="N40" s="104">
        <v>0</v>
      </c>
      <c r="O40" s="104">
        <v>0</v>
      </c>
      <c r="P40" s="104">
        <v>0</v>
      </c>
      <c r="Q40" s="104">
        <f t="shared" si="0"/>
        <v>0</v>
      </c>
      <c r="R40" s="28">
        <v>0</v>
      </c>
      <c r="S40" s="28"/>
      <c r="T40" s="28"/>
      <c r="U40" s="28"/>
      <c r="V40" s="28"/>
      <c r="W40" s="46"/>
      <c r="X40" s="46"/>
      <c r="Y40" s="46"/>
      <c r="Z40" s="28"/>
      <c r="AA40" s="47"/>
      <c r="AC40" s="27">
        <v>35</v>
      </c>
      <c r="AD40" s="2" t="s">
        <v>94</v>
      </c>
      <c r="AE40" s="2" t="s">
        <v>95</v>
      </c>
      <c r="AF40">
        <v>0</v>
      </c>
    </row>
    <row r="41" spans="1:33" ht="25.5" x14ac:dyDescent="0.25">
      <c r="A41" s="27">
        <v>40</v>
      </c>
      <c r="B41" s="2" t="s">
        <v>103</v>
      </c>
      <c r="C41" s="2" t="s">
        <v>104</v>
      </c>
      <c r="D41" s="75">
        <v>0</v>
      </c>
      <c r="E41" s="28">
        <v>0</v>
      </c>
      <c r="F41" s="104">
        <v>0</v>
      </c>
      <c r="G41" s="104">
        <v>0</v>
      </c>
      <c r="H41" s="104">
        <v>0</v>
      </c>
      <c r="I41" s="104">
        <v>0</v>
      </c>
      <c r="J41" s="104">
        <v>0</v>
      </c>
      <c r="K41" s="28">
        <v>0</v>
      </c>
      <c r="L41" s="104">
        <v>0</v>
      </c>
      <c r="M41" s="104">
        <v>0</v>
      </c>
      <c r="N41" s="104">
        <v>0</v>
      </c>
      <c r="O41" s="104">
        <v>0</v>
      </c>
      <c r="P41" s="104">
        <v>0</v>
      </c>
      <c r="Q41" s="104">
        <f t="shared" si="0"/>
        <v>0</v>
      </c>
      <c r="R41" s="28">
        <v>0</v>
      </c>
      <c r="S41" s="28"/>
      <c r="T41" s="28"/>
      <c r="U41" s="28"/>
      <c r="V41" s="28"/>
      <c r="W41" s="46"/>
      <c r="X41" s="46"/>
      <c r="Y41" s="46"/>
      <c r="Z41" s="28"/>
      <c r="AA41" s="47"/>
      <c r="AC41" s="27">
        <v>36</v>
      </c>
      <c r="AD41" s="2" t="s">
        <v>96</v>
      </c>
      <c r="AE41" s="2" t="s">
        <v>100</v>
      </c>
      <c r="AF41">
        <v>0</v>
      </c>
    </row>
    <row r="42" spans="1:33" ht="25.5" x14ac:dyDescent="0.25">
      <c r="A42" s="1"/>
      <c r="B42" s="1"/>
      <c r="C42" s="1"/>
      <c r="D42" s="74">
        <f t="shared" ref="D42:E42" si="1">SUM(D2:D41)</f>
        <v>0</v>
      </c>
      <c r="E42" s="29">
        <v>0</v>
      </c>
      <c r="F42" s="108">
        <f t="shared" ref="F42:K42" si="2">SUM(F2:F41)</f>
        <v>0</v>
      </c>
      <c r="G42" s="108">
        <f t="shared" si="2"/>
        <v>0</v>
      </c>
      <c r="H42" s="108">
        <f t="shared" si="2"/>
        <v>0</v>
      </c>
      <c r="I42" s="108">
        <f t="shared" si="2"/>
        <v>0</v>
      </c>
      <c r="J42" s="108">
        <f t="shared" si="2"/>
        <v>0</v>
      </c>
      <c r="K42" s="29">
        <f t="shared" si="2"/>
        <v>0</v>
      </c>
      <c r="L42" s="108">
        <f>SUM(L2:L41)</f>
        <v>0</v>
      </c>
      <c r="M42" s="108">
        <f>SUM(M2:M41)</f>
        <v>0</v>
      </c>
      <c r="N42" s="108">
        <f>SUM(N2:N41)</f>
        <v>0</v>
      </c>
      <c r="O42" s="104">
        <f>SUM(O2:O41)</f>
        <v>0</v>
      </c>
      <c r="P42" s="104">
        <f>SUM(P2:P41)</f>
        <v>0</v>
      </c>
      <c r="Q42" s="104">
        <f>SUM(D42:P42)</f>
        <v>0</v>
      </c>
      <c r="R42" s="29"/>
      <c r="S42" s="29"/>
      <c r="T42" s="28"/>
      <c r="U42" s="28"/>
      <c r="V42" s="28"/>
      <c r="W42" s="46"/>
      <c r="X42" s="46"/>
      <c r="Y42" s="46"/>
      <c r="Z42" s="28"/>
      <c r="AA42" s="26"/>
      <c r="AC42" s="27">
        <v>37</v>
      </c>
      <c r="AD42" s="2" t="s">
        <v>97</v>
      </c>
      <c r="AE42" s="2" t="s">
        <v>98</v>
      </c>
      <c r="AF42">
        <v>0</v>
      </c>
    </row>
    <row r="43" spans="1:33" ht="25.5" x14ac:dyDescent="0.25">
      <c r="AC43" s="27">
        <v>38</v>
      </c>
      <c r="AD43" s="2" t="s">
        <v>99</v>
      </c>
      <c r="AE43" s="2" t="s">
        <v>100</v>
      </c>
      <c r="AF43">
        <v>0</v>
      </c>
    </row>
    <row r="44" spans="1:33" ht="25.5" x14ac:dyDescent="0.25">
      <c r="AC44" s="27">
        <v>39</v>
      </c>
      <c r="AD44" s="2" t="s">
        <v>101</v>
      </c>
      <c r="AE44" s="2" t="s">
        <v>102</v>
      </c>
      <c r="AF44">
        <v>0</v>
      </c>
    </row>
    <row r="45" spans="1:33" ht="25.5" x14ac:dyDescent="0.25">
      <c r="K45" s="95"/>
      <c r="L45" s="95"/>
      <c r="M45" s="95"/>
      <c r="N45" s="95"/>
      <c r="O45" s="95"/>
      <c r="P45" s="95"/>
      <c r="AC45" s="27">
        <v>40</v>
      </c>
      <c r="AD45" s="2" t="s">
        <v>103</v>
      </c>
      <c r="AE45" s="2" t="s">
        <v>104</v>
      </c>
      <c r="AF45">
        <v>0</v>
      </c>
    </row>
    <row r="46" spans="1:33" x14ac:dyDescent="0.25">
      <c r="K46" s="95"/>
      <c r="L46" s="95"/>
      <c r="M46" s="95"/>
      <c r="N46" s="95"/>
      <c r="O46" s="95"/>
      <c r="P46" s="95"/>
      <c r="AF46">
        <f>SUM(AF6:AF45)</f>
        <v>3000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workbookViewId="0">
      <selection activeCell="E21" sqref="E21"/>
    </sheetView>
  </sheetViews>
  <sheetFormatPr defaultRowHeight="15" x14ac:dyDescent="0.25"/>
  <cols>
    <col min="1" max="1" width="11.140625" customWidth="1"/>
    <col min="2" max="2" width="35.42578125" customWidth="1"/>
    <col min="4" max="4" width="11.42578125" customWidth="1"/>
    <col min="6" max="6" width="13.28515625" customWidth="1"/>
  </cols>
  <sheetData>
    <row r="2" spans="1:7" ht="15.75" thickBot="1" x14ac:dyDescent="0.3"/>
    <row r="3" spans="1:7" x14ac:dyDescent="0.25">
      <c r="A3" s="3" t="s">
        <v>0</v>
      </c>
      <c r="B3" s="3"/>
      <c r="C3" s="3"/>
      <c r="D3" s="32"/>
      <c r="E3" s="50"/>
      <c r="F3" s="18"/>
      <c r="G3" s="8"/>
    </row>
    <row r="4" spans="1:7" ht="15.75" x14ac:dyDescent="0.25">
      <c r="A4" s="47" t="s">
        <v>296</v>
      </c>
      <c r="B4" s="47"/>
      <c r="C4" s="3"/>
      <c r="D4" s="32"/>
      <c r="E4" s="4" t="s">
        <v>295</v>
      </c>
      <c r="F4" s="4"/>
      <c r="G4" s="4">
        <v>501549</v>
      </c>
    </row>
    <row r="5" spans="1:7" x14ac:dyDescent="0.25">
      <c r="A5" s="3" t="s">
        <v>107</v>
      </c>
      <c r="B5" s="3" t="s">
        <v>108</v>
      </c>
      <c r="C5" s="3" t="s">
        <v>109</v>
      </c>
      <c r="D5" s="32" t="s">
        <v>110</v>
      </c>
      <c r="E5" s="50"/>
      <c r="F5" s="50"/>
      <c r="G5" s="50"/>
    </row>
    <row r="6" spans="1:7" x14ac:dyDescent="0.25">
      <c r="A6" s="114">
        <v>41699</v>
      </c>
      <c r="B6" s="94" t="s">
        <v>207</v>
      </c>
      <c r="C6" s="94" t="s">
        <v>297</v>
      </c>
      <c r="D6" s="116">
        <v>600</v>
      </c>
    </row>
    <row r="7" spans="1:7" x14ac:dyDescent="0.25">
      <c r="A7" s="114">
        <v>41703</v>
      </c>
      <c r="B7" s="94" t="s">
        <v>299</v>
      </c>
      <c r="C7" s="94"/>
      <c r="D7" s="116">
        <v>4500</v>
      </c>
      <c r="G7">
        <v>422339</v>
      </c>
    </row>
    <row r="8" spans="1:7" x14ac:dyDescent="0.25">
      <c r="A8" s="114">
        <v>41675</v>
      </c>
      <c r="B8" s="94" t="s">
        <v>300</v>
      </c>
      <c r="C8" s="94"/>
      <c r="D8" s="116">
        <v>5000</v>
      </c>
      <c r="G8">
        <v>79210</v>
      </c>
    </row>
    <row r="9" spans="1:7" x14ac:dyDescent="0.25">
      <c r="A9" s="114">
        <v>41704</v>
      </c>
      <c r="B9" s="165" t="s">
        <v>302</v>
      </c>
      <c r="C9" s="94"/>
      <c r="D9" s="116">
        <v>28700</v>
      </c>
    </row>
    <row r="10" spans="1:7" x14ac:dyDescent="0.25">
      <c r="A10" s="114">
        <v>41704</v>
      </c>
      <c r="B10" s="94" t="s">
        <v>301</v>
      </c>
      <c r="C10" s="94">
        <v>4</v>
      </c>
      <c r="D10" s="116">
        <v>480</v>
      </c>
      <c r="G10">
        <f>SUM(G7:G8)</f>
        <v>501549</v>
      </c>
    </row>
    <row r="11" spans="1:7" x14ac:dyDescent="0.25">
      <c r="A11" s="114">
        <v>41708</v>
      </c>
      <c r="B11" s="125" t="s">
        <v>298</v>
      </c>
      <c r="C11" s="94"/>
      <c r="D11" s="116">
        <v>5930</v>
      </c>
      <c r="G11">
        <v>64215</v>
      </c>
    </row>
    <row r="12" spans="1:7" x14ac:dyDescent="0.25">
      <c r="A12" s="114">
        <v>41711</v>
      </c>
      <c r="B12" s="94" t="s">
        <v>303</v>
      </c>
      <c r="C12" s="94">
        <v>58</v>
      </c>
      <c r="D12" s="116">
        <f>59*225</f>
        <v>13275</v>
      </c>
      <c r="G12">
        <f>SUM(G10:G11)</f>
        <v>565764</v>
      </c>
    </row>
    <row r="13" spans="1:7" x14ac:dyDescent="0.25">
      <c r="A13" s="114">
        <v>41711</v>
      </c>
      <c r="B13" s="94" t="s">
        <v>304</v>
      </c>
      <c r="C13" s="94"/>
      <c r="D13" s="116">
        <v>1500</v>
      </c>
    </row>
    <row r="14" spans="1:7" x14ac:dyDescent="0.25">
      <c r="A14" s="114">
        <v>41716</v>
      </c>
      <c r="B14" s="94" t="s">
        <v>305</v>
      </c>
      <c r="C14" s="94"/>
      <c r="D14" s="116">
        <v>1700</v>
      </c>
    </row>
    <row r="15" spans="1:7" x14ac:dyDescent="0.25">
      <c r="A15" s="114">
        <v>41716</v>
      </c>
      <c r="B15" s="94" t="s">
        <v>306</v>
      </c>
      <c r="C15" s="94"/>
      <c r="D15" s="116">
        <v>2000</v>
      </c>
    </row>
    <row r="16" spans="1:7" x14ac:dyDescent="0.25">
      <c r="A16" s="114">
        <v>41720</v>
      </c>
      <c r="B16" s="94" t="s">
        <v>307</v>
      </c>
      <c r="C16" s="94"/>
      <c r="D16" s="116">
        <v>530</v>
      </c>
    </row>
    <row r="17" spans="1:4" x14ac:dyDescent="0.25">
      <c r="A17" s="114"/>
      <c r="B17" s="94"/>
      <c r="C17" s="94"/>
      <c r="D17" s="116">
        <f>SUM(D6:D16)</f>
        <v>64215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YEAR 13-14</vt:lpstr>
      <vt:lpstr>pendings</vt:lpstr>
      <vt:lpstr>MAR14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Ajoo</dc:creator>
  <cp:lastModifiedBy>NITISH</cp:lastModifiedBy>
  <dcterms:created xsi:type="dcterms:W3CDTF">2012-03-31T17:24:33Z</dcterms:created>
  <dcterms:modified xsi:type="dcterms:W3CDTF">2015-02-10T17:32:00Z</dcterms:modified>
</cp:coreProperties>
</file>